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еню1\"/>
    </mc:Choice>
  </mc:AlternateContent>
  <bookViews>
    <workbookView xWindow="0" yWindow="0" windowWidth="26100" windowHeight="11460" firstSheet="2" activeTab="2"/>
  </bookViews>
  <sheets>
    <sheet name="Титул" sheetId="1" r:id="rId1"/>
    <sheet name="Итог" sheetId="2" r:id="rId2"/>
    <sheet name="день 14" sheetId="3" r:id="rId3"/>
    <sheet name="день 13" sheetId="5" r:id="rId4"/>
    <sheet name="день 12" sheetId="4" r:id="rId5"/>
    <sheet name="день 11" sheetId="6" r:id="rId6"/>
    <sheet name="день 10" sheetId="7" r:id="rId7"/>
    <sheet name="день 9" sheetId="8" r:id="rId8"/>
    <sheet name="день 8" sheetId="9" r:id="rId9"/>
    <sheet name="день 7" sheetId="10" r:id="rId10"/>
    <sheet name="день 6" sheetId="11" r:id="rId11"/>
    <sheet name="день 5" sheetId="12" r:id="rId12"/>
    <sheet name="день 4" sheetId="13" r:id="rId13"/>
    <sheet name="день 3" sheetId="14" r:id="rId14"/>
    <sheet name="день 2" sheetId="15" r:id="rId15"/>
    <sheet name="день 1" sheetId="16" r:id="rId16"/>
    <sheet name="Лист1" sheetId="17" r:id="rId17"/>
  </sheets>
  <definedNames>
    <definedName name="_xlnm.Print_Area" localSheetId="0">Титул!$A$1:$O$30</definedName>
  </definedNames>
  <calcPr calcId="162913"/>
</workbook>
</file>

<file path=xl/calcChain.xml><?xml version="1.0" encoding="utf-8"?>
<calcChain xmlns="http://schemas.openxmlformats.org/spreadsheetml/2006/main">
  <c r="J20" i="7" l="1"/>
  <c r="K20" i="7"/>
  <c r="L20" i="7"/>
  <c r="M20" i="7"/>
  <c r="N20" i="7"/>
  <c r="O20" i="7"/>
  <c r="P20" i="7"/>
  <c r="Q20" i="7"/>
  <c r="R20" i="7"/>
  <c r="S20" i="7"/>
  <c r="T20" i="7"/>
  <c r="I20" i="7"/>
  <c r="O23" i="3" l="1"/>
  <c r="G36" i="16" l="1"/>
  <c r="T35" i="16"/>
  <c r="S35" i="16"/>
  <c r="R35" i="16"/>
  <c r="Q35" i="16"/>
  <c r="P35" i="16"/>
  <c r="O35" i="16"/>
  <c r="N35" i="16"/>
  <c r="M35" i="16"/>
  <c r="L35" i="16"/>
  <c r="K35" i="16"/>
  <c r="J35" i="16"/>
  <c r="I35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T11" i="16"/>
  <c r="S11" i="16"/>
  <c r="R11" i="16"/>
  <c r="Q11" i="16"/>
  <c r="P11" i="16"/>
  <c r="O11" i="16"/>
  <c r="N11" i="16"/>
  <c r="M11" i="16"/>
  <c r="L11" i="16"/>
  <c r="L36" i="16" s="1"/>
  <c r="K11" i="16"/>
  <c r="J11" i="16"/>
  <c r="I11" i="16"/>
  <c r="G32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T9" i="15"/>
  <c r="S9" i="15"/>
  <c r="R9" i="15"/>
  <c r="Q9" i="15"/>
  <c r="P9" i="15"/>
  <c r="O9" i="15"/>
  <c r="N9" i="15"/>
  <c r="M9" i="15"/>
  <c r="L9" i="15"/>
  <c r="K9" i="15"/>
  <c r="J9" i="15"/>
  <c r="I9" i="15"/>
  <c r="G33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T9" i="14"/>
  <c r="T33" i="14" s="1"/>
  <c r="S9" i="14"/>
  <c r="R9" i="14"/>
  <c r="Q9" i="14"/>
  <c r="Q33" i="14" s="1"/>
  <c r="P9" i="14"/>
  <c r="P33" i="14" s="1"/>
  <c r="O9" i="14"/>
  <c r="O33" i="14" s="1"/>
  <c r="N9" i="14"/>
  <c r="M9" i="14"/>
  <c r="L9" i="14"/>
  <c r="K9" i="14"/>
  <c r="J9" i="14"/>
  <c r="I9" i="14"/>
  <c r="G32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G33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T9" i="12"/>
  <c r="S9" i="12"/>
  <c r="R9" i="12"/>
  <c r="Q9" i="12"/>
  <c r="P9" i="12"/>
  <c r="O9" i="12"/>
  <c r="N9" i="12"/>
  <c r="M9" i="12"/>
  <c r="L9" i="12"/>
  <c r="K9" i="12"/>
  <c r="J9" i="12"/>
  <c r="I9" i="12"/>
  <c r="G33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T18" i="11"/>
  <c r="S18" i="11"/>
  <c r="R18" i="11"/>
  <c r="R33" i="11" s="1"/>
  <c r="Q18" i="11"/>
  <c r="P18" i="11"/>
  <c r="O18" i="11"/>
  <c r="N18" i="11"/>
  <c r="M18" i="11"/>
  <c r="L18" i="11"/>
  <c r="K18" i="11"/>
  <c r="J18" i="11"/>
  <c r="I18" i="11"/>
  <c r="T10" i="11"/>
  <c r="S10" i="11"/>
  <c r="S33" i="11" s="1"/>
  <c r="R10" i="11"/>
  <c r="Q10" i="11"/>
  <c r="P10" i="11"/>
  <c r="O10" i="11"/>
  <c r="O33" i="11" s="1"/>
  <c r="N10" i="11"/>
  <c r="M10" i="11"/>
  <c r="L10" i="11"/>
  <c r="K10" i="11"/>
  <c r="J10" i="11"/>
  <c r="I10" i="11"/>
  <c r="G31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T17" i="10"/>
  <c r="S17" i="10"/>
  <c r="R17" i="10"/>
  <c r="Q17" i="10"/>
  <c r="P17" i="10"/>
  <c r="O17" i="10"/>
  <c r="N17" i="10"/>
  <c r="M17" i="10"/>
  <c r="M31" i="10" s="1"/>
  <c r="L17" i="10"/>
  <c r="K17" i="10"/>
  <c r="J17" i="10"/>
  <c r="I17" i="10"/>
  <c r="T9" i="10"/>
  <c r="S9" i="10"/>
  <c r="R9" i="10"/>
  <c r="R31" i="10" s="1"/>
  <c r="Q9" i="10"/>
  <c r="P9" i="10"/>
  <c r="O9" i="10"/>
  <c r="O31" i="10" s="1"/>
  <c r="N9" i="10"/>
  <c r="M9" i="10"/>
  <c r="L9" i="10"/>
  <c r="K9" i="10"/>
  <c r="J9" i="10"/>
  <c r="I9" i="10"/>
  <c r="R32" i="9"/>
  <c r="G32" i="9"/>
  <c r="T31" i="9"/>
  <c r="S31" i="9"/>
  <c r="R31" i="9"/>
  <c r="Q31" i="9"/>
  <c r="P31" i="9"/>
  <c r="O31" i="9"/>
  <c r="N31" i="9"/>
  <c r="M31" i="9"/>
  <c r="L31" i="9"/>
  <c r="K31" i="9"/>
  <c r="J31" i="9"/>
  <c r="I31" i="9"/>
  <c r="T27" i="9"/>
  <c r="S27" i="9"/>
  <c r="R27" i="9"/>
  <c r="Q27" i="9"/>
  <c r="P27" i="9"/>
  <c r="O27" i="9"/>
  <c r="N27" i="9"/>
  <c r="M27" i="9"/>
  <c r="L27" i="9"/>
  <c r="K27" i="9"/>
  <c r="J27" i="9"/>
  <c r="I27" i="9"/>
  <c r="T21" i="9"/>
  <c r="S21" i="9"/>
  <c r="R21" i="9"/>
  <c r="Q21" i="9"/>
  <c r="P21" i="9"/>
  <c r="O21" i="9"/>
  <c r="N21" i="9"/>
  <c r="M21" i="9"/>
  <c r="L21" i="9"/>
  <c r="K21" i="9"/>
  <c r="J21" i="9"/>
  <c r="I21" i="9"/>
  <c r="T18" i="9"/>
  <c r="T32" i="9" s="1"/>
  <c r="S18" i="9"/>
  <c r="R18" i="9"/>
  <c r="Q18" i="9"/>
  <c r="P18" i="9"/>
  <c r="P32" i="9" s="1"/>
  <c r="O18" i="9"/>
  <c r="N18" i="9"/>
  <c r="N32" i="9" s="1"/>
  <c r="M18" i="9"/>
  <c r="L18" i="9"/>
  <c r="L32" i="9" s="1"/>
  <c r="K18" i="9"/>
  <c r="J18" i="9"/>
  <c r="J32" i="9" s="1"/>
  <c r="I18" i="9"/>
  <c r="T10" i="9"/>
  <c r="S10" i="9"/>
  <c r="R10" i="9"/>
  <c r="Q10" i="9"/>
  <c r="Q32" i="9" s="1"/>
  <c r="P10" i="9"/>
  <c r="O10" i="9"/>
  <c r="O32" i="9" s="1"/>
  <c r="N10" i="9"/>
  <c r="M10" i="9"/>
  <c r="M32" i="9" s="1"/>
  <c r="L10" i="9"/>
  <c r="K10" i="9"/>
  <c r="J10" i="9"/>
  <c r="I10" i="9"/>
  <c r="G33" i="8"/>
  <c r="T32" i="8"/>
  <c r="S32" i="8"/>
  <c r="R32" i="8"/>
  <c r="Q32" i="8"/>
  <c r="P32" i="8"/>
  <c r="O32" i="8"/>
  <c r="N32" i="8"/>
  <c r="M32" i="8"/>
  <c r="L32" i="8"/>
  <c r="K32" i="8"/>
  <c r="J32" i="8"/>
  <c r="I32" i="8"/>
  <c r="T28" i="8"/>
  <c r="S28" i="8"/>
  <c r="R28" i="8"/>
  <c r="Q28" i="8"/>
  <c r="P28" i="8"/>
  <c r="O28" i="8"/>
  <c r="N28" i="8"/>
  <c r="M28" i="8"/>
  <c r="L28" i="8"/>
  <c r="K28" i="8"/>
  <c r="J28" i="8"/>
  <c r="I28" i="8"/>
  <c r="T21" i="8"/>
  <c r="S21" i="8"/>
  <c r="R21" i="8"/>
  <c r="Q21" i="8"/>
  <c r="P21" i="8"/>
  <c r="O21" i="8"/>
  <c r="N21" i="8"/>
  <c r="M21" i="8"/>
  <c r="L21" i="8"/>
  <c r="K21" i="8"/>
  <c r="J21" i="8"/>
  <c r="I21" i="8"/>
  <c r="T17" i="8"/>
  <c r="S17" i="8"/>
  <c r="R17" i="8"/>
  <c r="Q17" i="8"/>
  <c r="P17" i="8"/>
  <c r="O17" i="8"/>
  <c r="N17" i="8"/>
  <c r="M17" i="8"/>
  <c r="L17" i="8"/>
  <c r="K17" i="8"/>
  <c r="J17" i="8"/>
  <c r="I17" i="8"/>
  <c r="T9" i="8"/>
  <c r="S9" i="8"/>
  <c r="R9" i="8"/>
  <c r="Q9" i="8"/>
  <c r="P9" i="8"/>
  <c r="O9" i="8"/>
  <c r="N9" i="8"/>
  <c r="M9" i="8"/>
  <c r="L9" i="8"/>
  <c r="K9" i="8"/>
  <c r="J9" i="8"/>
  <c r="I9" i="8"/>
  <c r="G31" i="7"/>
  <c r="T30" i="7"/>
  <c r="S30" i="7"/>
  <c r="R30" i="7"/>
  <c r="Q30" i="7"/>
  <c r="P30" i="7"/>
  <c r="O30" i="7"/>
  <c r="N30" i="7"/>
  <c r="M30" i="7"/>
  <c r="L30" i="7"/>
  <c r="K30" i="7"/>
  <c r="J30" i="7"/>
  <c r="I30" i="7"/>
  <c r="T26" i="7"/>
  <c r="S26" i="7"/>
  <c r="R26" i="7"/>
  <c r="Q26" i="7"/>
  <c r="P26" i="7"/>
  <c r="O26" i="7"/>
  <c r="N26" i="7"/>
  <c r="M26" i="7"/>
  <c r="L26" i="7"/>
  <c r="K26" i="7"/>
  <c r="J26" i="7"/>
  <c r="I26" i="7"/>
  <c r="T17" i="7"/>
  <c r="S17" i="7"/>
  <c r="R17" i="7"/>
  <c r="Q17" i="7"/>
  <c r="P17" i="7"/>
  <c r="O17" i="7"/>
  <c r="N17" i="7"/>
  <c r="M17" i="7"/>
  <c r="L17" i="7"/>
  <c r="K17" i="7"/>
  <c r="J17" i="7"/>
  <c r="I17" i="7"/>
  <c r="T9" i="7"/>
  <c r="T31" i="7" s="1"/>
  <c r="S9" i="7"/>
  <c r="R9" i="7"/>
  <c r="Q9" i="7"/>
  <c r="Q31" i="7" s="1"/>
  <c r="P9" i="7"/>
  <c r="O9" i="7"/>
  <c r="N9" i="7"/>
  <c r="M9" i="7"/>
  <c r="M31" i="7" s="1"/>
  <c r="L9" i="7"/>
  <c r="L31" i="7" s="1"/>
  <c r="K9" i="7"/>
  <c r="J9" i="7"/>
  <c r="I9" i="7"/>
  <c r="I31" i="7" s="1"/>
  <c r="G35" i="6"/>
  <c r="T34" i="6"/>
  <c r="S34" i="6"/>
  <c r="R34" i="6"/>
  <c r="Q34" i="6"/>
  <c r="P34" i="6"/>
  <c r="O34" i="6"/>
  <c r="N34" i="6"/>
  <c r="M34" i="6"/>
  <c r="L34" i="6"/>
  <c r="K34" i="6"/>
  <c r="J34" i="6"/>
  <c r="I34" i="6"/>
  <c r="T30" i="6"/>
  <c r="S30" i="6"/>
  <c r="R30" i="6"/>
  <c r="Q30" i="6"/>
  <c r="P30" i="6"/>
  <c r="O30" i="6"/>
  <c r="N30" i="6"/>
  <c r="M30" i="6"/>
  <c r="L30" i="6"/>
  <c r="K30" i="6"/>
  <c r="J30" i="6"/>
  <c r="I30" i="6"/>
  <c r="T23" i="6"/>
  <c r="S23" i="6"/>
  <c r="R23" i="6"/>
  <c r="Q23" i="6"/>
  <c r="P23" i="6"/>
  <c r="O23" i="6"/>
  <c r="N23" i="6"/>
  <c r="M23" i="6"/>
  <c r="L23" i="6"/>
  <c r="K23" i="6"/>
  <c r="J23" i="6"/>
  <c r="I23" i="6"/>
  <c r="T20" i="6"/>
  <c r="S20" i="6"/>
  <c r="R20" i="6"/>
  <c r="Q20" i="6"/>
  <c r="P20" i="6"/>
  <c r="O20" i="6"/>
  <c r="N20" i="6"/>
  <c r="M20" i="6"/>
  <c r="L20" i="6"/>
  <c r="K20" i="6"/>
  <c r="J20" i="6"/>
  <c r="I20" i="6"/>
  <c r="T12" i="6"/>
  <c r="S12" i="6"/>
  <c r="R12" i="6"/>
  <c r="Q12" i="6"/>
  <c r="P12" i="6"/>
  <c r="O12" i="6"/>
  <c r="N12" i="6"/>
  <c r="N35" i="6" s="1"/>
  <c r="M12" i="6"/>
  <c r="L12" i="6"/>
  <c r="K12" i="6"/>
  <c r="J12" i="6"/>
  <c r="I12" i="6"/>
  <c r="G33" i="5"/>
  <c r="T32" i="5"/>
  <c r="S32" i="5"/>
  <c r="R32" i="5"/>
  <c r="Q32" i="5"/>
  <c r="P32" i="5"/>
  <c r="O32" i="5"/>
  <c r="N32" i="5"/>
  <c r="M32" i="5"/>
  <c r="L32" i="5"/>
  <c r="K32" i="5"/>
  <c r="J32" i="5"/>
  <c r="I32" i="5"/>
  <c r="T28" i="5"/>
  <c r="S28" i="5"/>
  <c r="R28" i="5"/>
  <c r="Q28" i="5"/>
  <c r="P28" i="5"/>
  <c r="O28" i="5"/>
  <c r="N28" i="5"/>
  <c r="M28" i="5"/>
  <c r="L28" i="5"/>
  <c r="K28" i="5"/>
  <c r="J28" i="5"/>
  <c r="I28" i="5"/>
  <c r="T23" i="5"/>
  <c r="S23" i="5"/>
  <c r="R23" i="5"/>
  <c r="Q23" i="5"/>
  <c r="P23" i="5"/>
  <c r="O23" i="5"/>
  <c r="N23" i="5"/>
  <c r="M23" i="5"/>
  <c r="L23" i="5"/>
  <c r="K23" i="5"/>
  <c r="J23" i="5"/>
  <c r="I23" i="5"/>
  <c r="T20" i="5"/>
  <c r="S20" i="5"/>
  <c r="R20" i="5"/>
  <c r="Q20" i="5"/>
  <c r="P20" i="5"/>
  <c r="P33" i="5" s="1"/>
  <c r="O20" i="5"/>
  <c r="N20" i="5"/>
  <c r="M20" i="5"/>
  <c r="L20" i="5"/>
  <c r="K20" i="5"/>
  <c r="J20" i="5"/>
  <c r="I20" i="5"/>
  <c r="T9" i="5"/>
  <c r="S9" i="5"/>
  <c r="R9" i="5"/>
  <c r="Q9" i="5"/>
  <c r="P9" i="5"/>
  <c r="O9" i="5"/>
  <c r="N9" i="5"/>
  <c r="M9" i="5"/>
  <c r="L9" i="5"/>
  <c r="K9" i="5"/>
  <c r="J9" i="5"/>
  <c r="I9" i="5"/>
  <c r="O31" i="4"/>
  <c r="K31" i="4"/>
  <c r="K32" i="4" s="1"/>
  <c r="G31" i="4"/>
  <c r="T30" i="4"/>
  <c r="S30" i="4"/>
  <c r="R30" i="4"/>
  <c r="Q30" i="4"/>
  <c r="P30" i="4"/>
  <c r="O30" i="4"/>
  <c r="N30" i="4"/>
  <c r="M30" i="4"/>
  <c r="L30" i="4"/>
  <c r="K30" i="4"/>
  <c r="J30" i="4"/>
  <c r="I30" i="4"/>
  <c r="T26" i="4"/>
  <c r="S26" i="4"/>
  <c r="R26" i="4"/>
  <c r="Q26" i="4"/>
  <c r="P26" i="4"/>
  <c r="O26" i="4"/>
  <c r="N26" i="4"/>
  <c r="M26" i="4"/>
  <c r="L26" i="4"/>
  <c r="K26" i="4"/>
  <c r="J26" i="4"/>
  <c r="I26" i="4"/>
  <c r="T20" i="4"/>
  <c r="S20" i="4"/>
  <c r="R20" i="4"/>
  <c r="Q20" i="4"/>
  <c r="P20" i="4"/>
  <c r="O20" i="4"/>
  <c r="N20" i="4"/>
  <c r="M20" i="4"/>
  <c r="L20" i="4"/>
  <c r="K20" i="4"/>
  <c r="J20" i="4"/>
  <c r="I20" i="4"/>
  <c r="T17" i="4"/>
  <c r="S17" i="4"/>
  <c r="R17" i="4"/>
  <c r="Q17" i="4"/>
  <c r="P17" i="4"/>
  <c r="O17" i="4"/>
  <c r="N17" i="4"/>
  <c r="M17" i="4"/>
  <c r="L17" i="4"/>
  <c r="K17" i="4"/>
  <c r="J17" i="4"/>
  <c r="I17" i="4"/>
  <c r="T9" i="4"/>
  <c r="T31" i="4" s="1"/>
  <c r="S9" i="4"/>
  <c r="S31" i="4" s="1"/>
  <c r="R9" i="4"/>
  <c r="R31" i="4" s="1"/>
  <c r="Q9" i="4"/>
  <c r="Q31" i="4" s="1"/>
  <c r="P9" i="4"/>
  <c r="P31" i="4" s="1"/>
  <c r="O9" i="4"/>
  <c r="N9" i="4"/>
  <c r="N31" i="4" s="1"/>
  <c r="M9" i="4"/>
  <c r="M31" i="4" s="1"/>
  <c r="L9" i="4"/>
  <c r="L31" i="4" s="1"/>
  <c r="K9" i="4"/>
  <c r="J9" i="4"/>
  <c r="I9" i="4"/>
  <c r="I31" i="4" s="1"/>
  <c r="G35" i="3"/>
  <c r="T34" i="3"/>
  <c r="S34" i="3"/>
  <c r="R34" i="3"/>
  <c r="Q34" i="3"/>
  <c r="P34" i="3"/>
  <c r="O34" i="3"/>
  <c r="N34" i="3"/>
  <c r="M34" i="3"/>
  <c r="L34" i="3"/>
  <c r="K34" i="3"/>
  <c r="J34" i="3"/>
  <c r="I34" i="3"/>
  <c r="T30" i="3"/>
  <c r="S30" i="3"/>
  <c r="R30" i="3"/>
  <c r="Q30" i="3"/>
  <c r="P30" i="3"/>
  <c r="O30" i="3"/>
  <c r="N30" i="3"/>
  <c r="M30" i="3"/>
  <c r="L30" i="3"/>
  <c r="K30" i="3"/>
  <c r="J30" i="3"/>
  <c r="I30" i="3"/>
  <c r="T23" i="3"/>
  <c r="S23" i="3"/>
  <c r="R23" i="3"/>
  <c r="Q23" i="3"/>
  <c r="P23" i="3"/>
  <c r="N23" i="3"/>
  <c r="M23" i="3"/>
  <c r="L23" i="3"/>
  <c r="K23" i="3"/>
  <c r="J23" i="3"/>
  <c r="I23" i="3"/>
  <c r="T19" i="3"/>
  <c r="S19" i="3"/>
  <c r="R19" i="3"/>
  <c r="Q19" i="3"/>
  <c r="P19" i="3"/>
  <c r="O19" i="3"/>
  <c r="N19" i="3"/>
  <c r="M19" i="3"/>
  <c r="L19" i="3"/>
  <c r="K19" i="3"/>
  <c r="J19" i="3"/>
  <c r="I19" i="3"/>
  <c r="T11" i="3"/>
  <c r="S11" i="3"/>
  <c r="R11" i="3"/>
  <c r="Q11" i="3"/>
  <c r="P11" i="3"/>
  <c r="O11" i="3"/>
  <c r="N11" i="3"/>
  <c r="M11" i="3"/>
  <c r="L11" i="3"/>
  <c r="K11" i="3"/>
  <c r="J11" i="3"/>
  <c r="I11" i="3"/>
  <c r="I31" i="10" l="1"/>
  <c r="O33" i="5"/>
  <c r="T33" i="5"/>
  <c r="M35" i="6"/>
  <c r="S32" i="9"/>
  <c r="Q31" i="10"/>
  <c r="R33" i="14"/>
  <c r="S33" i="14"/>
  <c r="N33" i="14"/>
  <c r="I33" i="14"/>
  <c r="J33" i="14"/>
  <c r="N32" i="15"/>
  <c r="T32" i="15"/>
  <c r="Q32" i="15"/>
  <c r="K36" i="16"/>
  <c r="N36" i="16"/>
  <c r="O36" i="16"/>
  <c r="S36" i="16"/>
  <c r="S32" i="15"/>
  <c r="R32" i="15"/>
  <c r="P32" i="15"/>
  <c r="O32" i="15"/>
  <c r="M32" i="15"/>
  <c r="L33" i="5"/>
  <c r="I33" i="5"/>
  <c r="R35" i="3"/>
  <c r="P35" i="3"/>
  <c r="N35" i="3"/>
  <c r="J35" i="3"/>
  <c r="S35" i="3"/>
  <c r="L35" i="3"/>
  <c r="I35" i="3"/>
  <c r="J31" i="4"/>
  <c r="J32" i="4" s="1"/>
  <c r="T35" i="6"/>
  <c r="S35" i="6"/>
  <c r="Q35" i="6"/>
  <c r="O35" i="6"/>
  <c r="J35" i="6"/>
  <c r="I35" i="6"/>
  <c r="R35" i="6"/>
  <c r="P35" i="6"/>
  <c r="L35" i="6"/>
  <c r="K35" i="6"/>
  <c r="K31" i="7"/>
  <c r="R31" i="7"/>
  <c r="P31" i="7"/>
  <c r="N31" i="7"/>
  <c r="K32" i="7"/>
  <c r="J31" i="7"/>
  <c r="J32" i="7" s="1"/>
  <c r="K31" i="10"/>
  <c r="M33" i="11"/>
  <c r="L33" i="11"/>
  <c r="J33" i="11"/>
  <c r="M33" i="14"/>
  <c r="L33" i="14"/>
  <c r="L32" i="15"/>
  <c r="K32" i="15"/>
  <c r="J32" i="15"/>
  <c r="I32" i="15"/>
  <c r="J36" i="16"/>
  <c r="J37" i="16" s="1"/>
  <c r="I36" i="16"/>
  <c r="T36" i="16"/>
  <c r="P36" i="16"/>
  <c r="M36" i="16"/>
  <c r="K37" i="16"/>
  <c r="Q36" i="16"/>
  <c r="R36" i="16"/>
  <c r="K33" i="14"/>
  <c r="K34" i="14" s="1"/>
  <c r="O32" i="13"/>
  <c r="P32" i="13"/>
  <c r="M32" i="13"/>
  <c r="L32" i="13"/>
  <c r="S32" i="13"/>
  <c r="R32" i="13"/>
  <c r="Q32" i="13"/>
  <c r="K32" i="13"/>
  <c r="I32" i="13"/>
  <c r="S33" i="8"/>
  <c r="Q33" i="8"/>
  <c r="O33" i="8"/>
  <c r="K33" i="8"/>
  <c r="J33" i="8"/>
  <c r="M33" i="8"/>
  <c r="R33" i="8"/>
  <c r="J33" i="9"/>
  <c r="K32" i="9"/>
  <c r="K33" i="9" s="1"/>
  <c r="I32" i="9"/>
  <c r="L31" i="10"/>
  <c r="K32" i="10" s="1"/>
  <c r="J31" i="10"/>
  <c r="N33" i="11"/>
  <c r="T33" i="11"/>
  <c r="Q33" i="11"/>
  <c r="K33" i="11"/>
  <c r="N33" i="12"/>
  <c r="Q33" i="12"/>
  <c r="P33" i="12"/>
  <c r="T33" i="12"/>
  <c r="L33" i="12"/>
  <c r="S33" i="12"/>
  <c r="R33" i="12"/>
  <c r="O33" i="12"/>
  <c r="I33" i="12"/>
  <c r="M33" i="12"/>
  <c r="K33" i="12"/>
  <c r="J33" i="12"/>
  <c r="T35" i="3"/>
  <c r="Q35" i="3"/>
  <c r="O35" i="3"/>
  <c r="M35" i="3"/>
  <c r="K35" i="3"/>
  <c r="S33" i="5"/>
  <c r="R33" i="5"/>
  <c r="Q33" i="5"/>
  <c r="N33" i="5"/>
  <c r="M33" i="5"/>
  <c r="K33" i="5"/>
  <c r="J33" i="5"/>
  <c r="S31" i="7"/>
  <c r="O31" i="7"/>
  <c r="T33" i="8"/>
  <c r="P33" i="8"/>
  <c r="N33" i="8"/>
  <c r="L33" i="8"/>
  <c r="I33" i="8"/>
  <c r="T31" i="10"/>
  <c r="S31" i="10"/>
  <c r="P31" i="10"/>
  <c r="N31" i="10"/>
  <c r="P33" i="11"/>
  <c r="I33" i="11"/>
  <c r="T32" i="13"/>
  <c r="N32" i="13"/>
  <c r="J32" i="13"/>
  <c r="K34" i="5" l="1"/>
  <c r="J34" i="5"/>
  <c r="J34" i="11"/>
  <c r="J34" i="14"/>
  <c r="J36" i="3"/>
  <c r="K36" i="3"/>
  <c r="K36" i="6"/>
  <c r="J36" i="6"/>
  <c r="J33" i="15"/>
  <c r="K33" i="15"/>
  <c r="J33" i="13"/>
  <c r="K33" i="13"/>
  <c r="K34" i="8"/>
  <c r="J32" i="10"/>
  <c r="J34" i="12"/>
  <c r="K34" i="12"/>
  <c r="J34" i="8"/>
</calcChain>
</file>

<file path=xl/sharedStrings.xml><?xml version="1.0" encoding="utf-8"?>
<sst xmlns="http://schemas.openxmlformats.org/spreadsheetml/2006/main" count="1335" uniqueCount="386">
  <si>
    <t>"СОГЛАСОВАНО"</t>
  </si>
  <si>
    <t>"УТВЕРЖДАЮ"</t>
  </si>
  <si>
    <t xml:space="preserve">Начальник Управления социального питания </t>
  </si>
  <si>
    <t>Директор ЧУ "ДОСЛ "Каравелла"</t>
  </si>
  <si>
    <t>Правительства Санкт-Петербурга</t>
  </si>
  <si>
    <t>Н.А. Петрова</t>
  </si>
  <si>
    <t>С.А. Слепов</t>
  </si>
  <si>
    <t>Начальник Территориального отдела</t>
  </si>
  <si>
    <t xml:space="preserve">Управления Федеральной службы по надзору в сфере </t>
  </si>
  <si>
    <t>защиты прав потребителей и благополучия человека</t>
  </si>
  <si>
    <t>по Ленинградской области в Выборгском районе</t>
  </si>
  <si>
    <t>И.И. Захаров</t>
  </si>
  <si>
    <t>ПРИМЕРНОЕ ДВУХНЕДЕЛЬНОЕ МЕНЮ*</t>
  </si>
  <si>
    <t>НА ДЕТСКИЙ РАЦИОН В ЧУ "ДОСЛ "КАРАВЕЛЛА"</t>
  </si>
  <si>
    <t>НА ЛЕТО 2012 ГОДА</t>
  </si>
  <si>
    <t xml:space="preserve">(используются "Сборник рецептур блюд и кулинарных изделий" издание 1996 г. и "Сборник методических рекомендаций </t>
  </si>
  <si>
    <t>по организации питания детей и подростков в учреждениях образования Санкт-Петербурга" издание 2008 г.)</t>
  </si>
  <si>
    <r>
      <t xml:space="preserve">* </t>
    </r>
    <r>
      <rPr>
        <sz val="10"/>
        <rFont val="Arial Cyr"/>
      </rPr>
      <t xml:space="preserve">Разработано в соответствии с Приложением №13 к "Санитарно-эпидемиологическим требованиям к устройству, содержанию и организации режима </t>
    </r>
  </si>
  <si>
    <t>работы загородных стационарных учреждений отдыха и оздоровления детей. СанПиН 2.4.4.1204-03".</t>
  </si>
  <si>
    <t>Возрастная категория: 7-10 лет</t>
  </si>
  <si>
    <t>Наименование блюда, изделия</t>
  </si>
  <si>
    <t>Выход</t>
  </si>
  <si>
    <t>№                                             рец.</t>
  </si>
  <si>
    <t>Энергетическая ценность (ккал)</t>
  </si>
  <si>
    <t>Пищевые вещества, г</t>
  </si>
  <si>
    <t>Минеральные вещества, мг</t>
  </si>
  <si>
    <t>Витамины, мг</t>
  </si>
  <si>
    <t>Цена блюда, изделия</t>
  </si>
  <si>
    <t>Белки</t>
  </si>
  <si>
    <t>Жиры</t>
  </si>
  <si>
    <t>Углеводы</t>
  </si>
  <si>
    <t>Ca</t>
  </si>
  <si>
    <t>Mg</t>
  </si>
  <si>
    <t>P</t>
  </si>
  <si>
    <t>Fe</t>
  </si>
  <si>
    <r>
      <t>B</t>
    </r>
    <r>
      <rPr>
        <b/>
        <vertAlign val="subscript"/>
        <sz val="10"/>
        <rFont val="Bookman Old Style"/>
        <family val="1"/>
        <charset val="204"/>
      </rPr>
      <t>1</t>
    </r>
  </si>
  <si>
    <t>C</t>
  </si>
  <si>
    <t>A</t>
  </si>
  <si>
    <t>E</t>
  </si>
  <si>
    <t>14-Й ДЕНЬ</t>
  </si>
  <si>
    <t xml:space="preserve">  08.00</t>
  </si>
  <si>
    <t>Омлет натуральный с маслом сливочным</t>
  </si>
  <si>
    <t>100/5</t>
  </si>
  <si>
    <t>210 (1)</t>
  </si>
  <si>
    <t>Каша манная молочная с маслом сливочным</t>
  </si>
  <si>
    <t>150/5</t>
  </si>
  <si>
    <t>181 (1)</t>
  </si>
  <si>
    <t>30</t>
  </si>
  <si>
    <t>15(1)</t>
  </si>
  <si>
    <t>Какао с молоком</t>
  </si>
  <si>
    <t>200/15</t>
  </si>
  <si>
    <t>382 (1)</t>
  </si>
  <si>
    <t xml:space="preserve">Хлеб пшеничный </t>
  </si>
  <si>
    <t>1/25</t>
  </si>
  <si>
    <t xml:space="preserve">Итого завтрак  </t>
  </si>
  <si>
    <t xml:space="preserve">  12.00</t>
  </si>
  <si>
    <t>Салат из свеклы с сыром  (твердый сыр)</t>
  </si>
  <si>
    <t>100</t>
  </si>
  <si>
    <t>50 (1)</t>
  </si>
  <si>
    <t>Рассольник "Ленинградский" со сметаной</t>
  </si>
  <si>
    <t>200/4</t>
  </si>
  <si>
    <t>96(1)</t>
  </si>
  <si>
    <t>Жаркое по - домашнему из говядины</t>
  </si>
  <si>
    <t>40/200</t>
  </si>
  <si>
    <t>259(1)</t>
  </si>
  <si>
    <t xml:space="preserve">Компот из изюма </t>
  </si>
  <si>
    <t>200/20/15</t>
  </si>
  <si>
    <t>348 (1)</t>
  </si>
  <si>
    <t>Хлеб ржаной</t>
  </si>
  <si>
    <t>2/25</t>
  </si>
  <si>
    <t xml:space="preserve">Итого обед  </t>
  </si>
  <si>
    <t xml:space="preserve"> 16.00</t>
  </si>
  <si>
    <t>фрукты</t>
  </si>
  <si>
    <t>185</t>
  </si>
  <si>
    <t>Печенье</t>
  </si>
  <si>
    <t>20</t>
  </si>
  <si>
    <t xml:space="preserve">Сок фруктовый </t>
  </si>
  <si>
    <t>200</t>
  </si>
  <si>
    <t>389 (1)</t>
  </si>
  <si>
    <t xml:space="preserve">Итого полдник  </t>
  </si>
  <si>
    <t xml:space="preserve">  19.00</t>
  </si>
  <si>
    <t>Котлета рыбная с маслом сливочным</t>
  </si>
  <si>
    <t>234 (1)</t>
  </si>
  <si>
    <t>Макаронные изделия отварные</t>
  </si>
  <si>
    <t>150</t>
  </si>
  <si>
    <t>202 (1)</t>
  </si>
  <si>
    <t>Напиток из плодов шиповника</t>
  </si>
  <si>
    <t>388 (1)</t>
  </si>
  <si>
    <t>3/25</t>
  </si>
  <si>
    <t xml:space="preserve">Итого ужин  </t>
  </si>
  <si>
    <t xml:space="preserve">  20.30</t>
  </si>
  <si>
    <t>Кисло-молочный напиток</t>
  </si>
  <si>
    <t>386 (1)</t>
  </si>
  <si>
    <t>1/30</t>
  </si>
  <si>
    <t xml:space="preserve">Итого 2-й ужин  </t>
  </si>
  <si>
    <t>Всего за день</t>
  </si>
  <si>
    <t>Итого 14-й день:</t>
  </si>
  <si>
    <t>12-Й ДЕНЬ</t>
  </si>
  <si>
    <t>Каша из овсяных хлопьев "Геркулес"  с маслом сливочным</t>
  </si>
  <si>
    <t>173 (1)</t>
  </si>
  <si>
    <t>Бутерброд с маслом сливочным</t>
  </si>
  <si>
    <t>10/50</t>
  </si>
  <si>
    <t>1 (1)</t>
  </si>
  <si>
    <t xml:space="preserve">Салат из белокочанной капусты с яблоками </t>
  </si>
  <si>
    <t>46 (1)</t>
  </si>
  <si>
    <t xml:space="preserve">Суп картофельный с бобовыми </t>
  </si>
  <si>
    <t>102(1)</t>
  </si>
  <si>
    <t>Шницель рыбный  натуральный с маслом сливочным</t>
  </si>
  <si>
    <t>235 (1)</t>
  </si>
  <si>
    <t>Картофельное пюре с маслом слив.</t>
  </si>
  <si>
    <t>200/5</t>
  </si>
  <si>
    <t>128(1)</t>
  </si>
  <si>
    <t xml:space="preserve">Компот из смеси сухофруктов </t>
  </si>
  <si>
    <t>349 (1)</t>
  </si>
  <si>
    <t>16.00</t>
  </si>
  <si>
    <t>булочка домашняя</t>
  </si>
  <si>
    <t>50</t>
  </si>
  <si>
    <t>424 (1)</t>
  </si>
  <si>
    <t>Гуляш из говядины</t>
  </si>
  <si>
    <t>70/50</t>
  </si>
  <si>
    <t>260 (1)</t>
  </si>
  <si>
    <t>Капуста белокочанная отварная с маслом сливочным</t>
  </si>
  <si>
    <t>150/10</t>
  </si>
  <si>
    <t>129 (1)</t>
  </si>
  <si>
    <t>Яйцо вареное</t>
  </si>
  <si>
    <t>40</t>
  </si>
  <si>
    <t>209 (1)</t>
  </si>
  <si>
    <t>Чай с лимоном и сахаром</t>
  </si>
  <si>
    <t>200/15/7</t>
  </si>
  <si>
    <t>377 (1)</t>
  </si>
  <si>
    <t>Итого 12-й день:</t>
  </si>
  <si>
    <t>13-Й ДЕНЬ</t>
  </si>
  <si>
    <t xml:space="preserve"> 08.00</t>
  </si>
  <si>
    <t>Каша пшеничная молочная с маслом сливочным</t>
  </si>
  <si>
    <t>200/10</t>
  </si>
  <si>
    <t>Кофейный напиток с молоком</t>
  </si>
  <si>
    <t>379 (1)</t>
  </si>
  <si>
    <t>Салат картофельный с солеными огурцамии и зел.горошком</t>
  </si>
  <si>
    <t>42 (1)</t>
  </si>
  <si>
    <t xml:space="preserve">Суп картофельный </t>
  </si>
  <si>
    <t>97 (1)</t>
  </si>
  <si>
    <t>Котлеты из говядины с маслом</t>
  </si>
  <si>
    <t>268(1)</t>
  </si>
  <si>
    <t>Морковь, припущенная с маслом сливочным</t>
  </si>
  <si>
    <t>150/4,17</t>
  </si>
  <si>
    <t>136 (1)</t>
  </si>
  <si>
    <t xml:space="preserve">Компот из кураги </t>
  </si>
  <si>
    <t>Пудинг из творога с молоком сгущенным</t>
  </si>
  <si>
    <t>120/30</t>
  </si>
  <si>
    <t>222 (1)</t>
  </si>
  <si>
    <t xml:space="preserve">молоко 3,2% </t>
  </si>
  <si>
    <t>19.00</t>
  </si>
  <si>
    <t>Цыпленок тушенный в соусе сметанном с томатом №331</t>
  </si>
  <si>
    <t>290(1)</t>
  </si>
  <si>
    <t>Картофель отварной с маслом растительным</t>
  </si>
  <si>
    <t>250/5</t>
  </si>
  <si>
    <t>125(1)</t>
  </si>
  <si>
    <t xml:space="preserve">Итого ужин </t>
  </si>
  <si>
    <t xml:space="preserve"> 20.30</t>
  </si>
  <si>
    <t>Итого 13-й день:</t>
  </si>
  <si>
    <t>Примерное 14-дневное меню на детский рацион в ЧУ ДОСЛ "Каравелла" на лето 2010 г.</t>
  </si>
  <si>
    <t>(используется "Сборник рецептур блюд и кулинарных изделий" изд. 1996 г.)</t>
  </si>
  <si>
    <t>11-Й ДЕНЬ</t>
  </si>
  <si>
    <t>Каша пшенная жидкая молочная с маслом слив.</t>
  </si>
  <si>
    <t>182 (1)</t>
  </si>
  <si>
    <t>чай с сахаром</t>
  </si>
  <si>
    <t>376(1)</t>
  </si>
  <si>
    <t xml:space="preserve">Итого завтрак </t>
  </si>
  <si>
    <t>71 (1)</t>
  </si>
  <si>
    <t>Щи из свежей капусты с картофелем и сметаной</t>
  </si>
  <si>
    <t>88 (1)</t>
  </si>
  <si>
    <t xml:space="preserve">Итого обед </t>
  </si>
  <si>
    <t xml:space="preserve">Итого полдник </t>
  </si>
  <si>
    <t xml:space="preserve"> 19.00</t>
  </si>
  <si>
    <t>Капуста белокочанная тушеная свежая</t>
  </si>
  <si>
    <t>180</t>
  </si>
  <si>
    <t>321(1)</t>
  </si>
  <si>
    <t xml:space="preserve">Итого 2-й ужин </t>
  </si>
  <si>
    <t>Итого 11-й день:</t>
  </si>
  <si>
    <t>10-Й ДЕНЬ</t>
  </si>
  <si>
    <t>Каша вязкая рисовая молочная с маслом сливочным</t>
  </si>
  <si>
    <t>174 (1)</t>
  </si>
  <si>
    <t>Салат овощной с яблоками</t>
  </si>
  <si>
    <t>56 (1)</t>
  </si>
  <si>
    <t>Борщ со сметаной</t>
  </si>
  <si>
    <t>81(1)</t>
  </si>
  <si>
    <t xml:space="preserve">Бефстроганов </t>
  </si>
  <si>
    <t>250(1)</t>
  </si>
  <si>
    <t>вафли</t>
  </si>
  <si>
    <t>Биточки рыбные  с маслом  сливочным</t>
  </si>
  <si>
    <t>180/5</t>
  </si>
  <si>
    <t>Итого 10-й день:</t>
  </si>
  <si>
    <t>9-Й ДЕНЬ</t>
  </si>
  <si>
    <t>Салат из моркови с изюмом</t>
  </si>
  <si>
    <t>66 (1)</t>
  </si>
  <si>
    <t>12.00</t>
  </si>
  <si>
    <t>Салат из белокочанной капусты с зеленым луком</t>
  </si>
  <si>
    <t>45 (1)</t>
  </si>
  <si>
    <t>Рассольник домашний со сметаной</t>
  </si>
  <si>
    <t>95(1)</t>
  </si>
  <si>
    <t>Рыба отварная  с маслом сливочным</t>
  </si>
  <si>
    <t>226(1)</t>
  </si>
  <si>
    <t>Запеканка из творога с соусом яблочным № 337</t>
  </si>
  <si>
    <t>120/20</t>
  </si>
  <si>
    <t>223 (1)</t>
  </si>
  <si>
    <t>Каша гречневая рассыпчатая</t>
  </si>
  <si>
    <t>180/6,3</t>
  </si>
  <si>
    <t>302(1)</t>
  </si>
  <si>
    <t>Цыпленок отварной с маслом слив.</t>
  </si>
  <si>
    <t>288(1)</t>
  </si>
  <si>
    <t>Итого 9-й день:</t>
  </si>
  <si>
    <t>8-Й ДЕНЬ</t>
  </si>
  <si>
    <t>Каша гречневая жидкая молочная с маслом слив.</t>
  </si>
  <si>
    <t>183 (1)</t>
  </si>
  <si>
    <t>15</t>
  </si>
  <si>
    <t>209(1)</t>
  </si>
  <si>
    <t>Кофейный напиток с молоком сгущенным с сахаром</t>
  </si>
  <si>
    <t>380 (1)</t>
  </si>
  <si>
    <t xml:space="preserve"> 12.00</t>
  </si>
  <si>
    <t xml:space="preserve">Суп с крупой и мясными фрикадельками </t>
  </si>
  <si>
    <t>200/30</t>
  </si>
  <si>
    <t>117(1)</t>
  </si>
  <si>
    <t>Биточки паровые из говядины с соусом молочным № 326</t>
  </si>
  <si>
    <t>80/30</t>
  </si>
  <si>
    <t>281 (1)</t>
  </si>
  <si>
    <t>Кекс "Столичный"</t>
  </si>
  <si>
    <t>75</t>
  </si>
  <si>
    <t>446 (1)</t>
  </si>
  <si>
    <t>Печень тушеная в соусе</t>
  </si>
  <si>
    <t>100/50</t>
  </si>
  <si>
    <t>261(1)</t>
  </si>
  <si>
    <t>Итого 8-й день:</t>
  </si>
  <si>
    <t>7-Й ДЕНЬ</t>
  </si>
  <si>
    <t>1</t>
  </si>
  <si>
    <t>Чай с молоком и сахаром</t>
  </si>
  <si>
    <t>150/50/10</t>
  </si>
  <si>
    <t>378 (1)</t>
  </si>
  <si>
    <t>Каша из овсяных хлопьев "Геркулес" молочная с маслом сливочным</t>
  </si>
  <si>
    <t>260(1)</t>
  </si>
  <si>
    <t>Рагу из овощей с соусом сметанным № 330</t>
  </si>
  <si>
    <t>143(1)</t>
  </si>
  <si>
    <t>Итого 7-й день:</t>
  </si>
  <si>
    <t>6-Й ДЕНЬ</t>
  </si>
  <si>
    <t>130/5</t>
  </si>
  <si>
    <t>Каша пшенная рассыпчатая с маслом слив.</t>
  </si>
  <si>
    <t>155/5</t>
  </si>
  <si>
    <t>171 (1)</t>
  </si>
  <si>
    <t>Какао с молоком сгущенным с сахаром</t>
  </si>
  <si>
    <t>383 (1)</t>
  </si>
  <si>
    <t xml:space="preserve">Суп из овощей </t>
  </si>
  <si>
    <t>99(1)</t>
  </si>
  <si>
    <t>Суфле " Рыбка"</t>
  </si>
  <si>
    <t>43 (2)</t>
  </si>
  <si>
    <t>фрикадельки из мяса цыпленка с маслом сливочным</t>
  </si>
  <si>
    <t>297 (1)</t>
  </si>
  <si>
    <t>Свекла тушеная в молочном соусе № 326</t>
  </si>
  <si>
    <t>150/30</t>
  </si>
  <si>
    <t>140 (1)</t>
  </si>
  <si>
    <t>Итого 6-й день:</t>
  </si>
  <si>
    <t>5-Й ДЕНЬ</t>
  </si>
  <si>
    <t>160/5</t>
  </si>
  <si>
    <t>66(1)</t>
  </si>
  <si>
    <t>10/25</t>
  </si>
  <si>
    <t>Салат из свеклы отварной</t>
  </si>
  <si>
    <t>52 (1)</t>
  </si>
  <si>
    <t>Сырники с морковью с молочным соусом №326</t>
  </si>
  <si>
    <t>100/30</t>
  </si>
  <si>
    <t>Тефтели из говядины с рисом с соусом сметанным с луком № 332</t>
  </si>
  <si>
    <t>279(1)</t>
  </si>
  <si>
    <t>Напиток витаминизированный пром.произв.</t>
  </si>
  <si>
    <t>инстр.</t>
  </si>
  <si>
    <t>Итого 5-й день:</t>
  </si>
  <si>
    <t>4-Й ДЕНЬ</t>
  </si>
  <si>
    <t>Каша ячневая молочная с маслом сливочным</t>
  </si>
  <si>
    <t>40/250</t>
  </si>
  <si>
    <t>Пирожок с капустой</t>
  </si>
  <si>
    <t>60</t>
  </si>
  <si>
    <t>406(1)</t>
  </si>
  <si>
    <t>Шницель рыбный натуральный с маслом слив.</t>
  </si>
  <si>
    <t>Овощи, припущенные с маслом</t>
  </si>
  <si>
    <t>136(1)</t>
  </si>
  <si>
    <t>Итого 4-й день:</t>
  </si>
  <si>
    <t>3-Й ДЕНЬ</t>
  </si>
  <si>
    <t>Суп молочный с макаронными изделиями</t>
  </si>
  <si>
    <t>200/1,6</t>
  </si>
  <si>
    <t>120 (1)</t>
  </si>
  <si>
    <t>Салат картофельный с морковью и зеленым горошком</t>
  </si>
  <si>
    <t>40 (1)</t>
  </si>
  <si>
    <t>Запеканка из творога со сгущенным молоком</t>
  </si>
  <si>
    <t xml:space="preserve">сок фруктовый </t>
  </si>
  <si>
    <t>Итого 3-й день:</t>
  </si>
  <si>
    <t>2-Й ДЕНЬ</t>
  </si>
  <si>
    <t>Борщ с капустой, картофелем и со сметаной</t>
  </si>
  <si>
    <t>82 (1)</t>
  </si>
  <si>
    <t>кисель</t>
  </si>
  <si>
    <t>Хлеб пшеничный</t>
  </si>
  <si>
    <t>Итого 2-й день:</t>
  </si>
  <si>
    <t>1-Й ДЕНЬ</t>
  </si>
  <si>
    <t>Салат из св.помидоров и огурцов с зеленым луком</t>
  </si>
  <si>
    <t>24 (1)</t>
  </si>
  <si>
    <t xml:space="preserve">Суп картофельный с мак. изд. </t>
  </si>
  <si>
    <t>103 (1)</t>
  </si>
  <si>
    <t>Суфле из цыпленка с маслом сливочным</t>
  </si>
  <si>
    <t>299 (1)</t>
  </si>
  <si>
    <t>Фрукты</t>
  </si>
  <si>
    <t>к/к</t>
  </si>
  <si>
    <t>Итого 1-й день:</t>
  </si>
  <si>
    <t>Утверждаю</t>
  </si>
  <si>
    <t>Директор ГБОУ СО "Верхнепышминская школа-интернат им. С.А. Мартиросяна"</t>
  </si>
  <si>
    <t>«______»</t>
  </si>
  <si>
    <t>__________________ 2017 год</t>
  </si>
  <si>
    <t>_______________</t>
  </si>
  <si>
    <t>Н.П.Шалган</t>
  </si>
  <si>
    <t>ПРИМЕРНОЕ  14 ДНЕВНОЕ МЕНЮ ДЛЯ ДЕТЕЙ  7-10 ЛЕТ</t>
  </si>
  <si>
    <t>"____"____________202__ г.</t>
  </si>
  <si>
    <t>2022год</t>
  </si>
  <si>
    <t>Сыр полутвердый в ассортименте</t>
  </si>
  <si>
    <t>100/10</t>
  </si>
  <si>
    <t>56(1)</t>
  </si>
  <si>
    <t>202(1)</t>
  </si>
  <si>
    <t>221(1)</t>
  </si>
  <si>
    <t>389(1)</t>
  </si>
  <si>
    <t>Чай с сахаром</t>
  </si>
  <si>
    <t>Булочка домашняя</t>
  </si>
  <si>
    <t>424(1)</t>
  </si>
  <si>
    <t>Салат из капусты с морковью</t>
  </si>
  <si>
    <t>45(1)</t>
  </si>
  <si>
    <t>Картофель жаренный из (отварного)</t>
  </si>
  <si>
    <t>146(1)</t>
  </si>
  <si>
    <t>Салат картофельный ссолеными огурцфми и зеленым горошком</t>
  </si>
  <si>
    <t>Салат из белокочанной капусты с морковью</t>
  </si>
  <si>
    <t>223(1)</t>
  </si>
  <si>
    <t>чай с лимоном и сахаром</t>
  </si>
  <si>
    <t>200/15/8</t>
  </si>
  <si>
    <t>100,40</t>
  </si>
  <si>
    <t>1,40</t>
  </si>
  <si>
    <t>0,40</t>
  </si>
  <si>
    <t>22,80</t>
  </si>
  <si>
    <t>34</t>
  </si>
  <si>
    <t>12</t>
  </si>
  <si>
    <t>36</t>
  </si>
  <si>
    <t>0,6</t>
  </si>
  <si>
    <t>0,02</t>
  </si>
  <si>
    <t>0</t>
  </si>
  <si>
    <t>0,97</t>
  </si>
  <si>
    <t>377(1)</t>
  </si>
  <si>
    <t>62,0</t>
  </si>
  <si>
    <t>0,13</t>
  </si>
  <si>
    <t>15,20</t>
  </si>
  <si>
    <t>14,2</t>
  </si>
  <si>
    <t>2,4</t>
  </si>
  <si>
    <t>4,4</t>
  </si>
  <si>
    <t>0,36</t>
  </si>
  <si>
    <t>2,83</t>
  </si>
  <si>
    <t>0,72</t>
  </si>
  <si>
    <t>Кекс творожный</t>
  </si>
  <si>
    <t>447(1)</t>
  </si>
  <si>
    <t>Шницель натуральный рубленный</t>
  </si>
  <si>
    <t>90</t>
  </si>
  <si>
    <t>267(1)</t>
  </si>
  <si>
    <t>Пирожок с картофелем</t>
  </si>
  <si>
    <t>Рыба, тушенная в томате с овощами.</t>
  </si>
  <si>
    <t>229 (1)</t>
  </si>
  <si>
    <t>Плов с мясом</t>
  </si>
  <si>
    <t>250</t>
  </si>
  <si>
    <t>265(1)</t>
  </si>
  <si>
    <t>Запеканка из творога с соусом яблочным №337</t>
  </si>
  <si>
    <t>Цыпленок отварной с маслом сливочным</t>
  </si>
  <si>
    <t>Горошница</t>
  </si>
  <si>
    <t>198 (1)</t>
  </si>
  <si>
    <t>376 (1)</t>
  </si>
  <si>
    <t>Голубцы любительские с соусом сметанным с томатом и луком№333</t>
  </si>
  <si>
    <t>180/60</t>
  </si>
  <si>
    <t>Напиток витаминизированный пром. произв.</t>
  </si>
  <si>
    <t>Творог 0,1</t>
  </si>
  <si>
    <t>Ватрушка с творогом</t>
  </si>
  <si>
    <t>Вафли</t>
  </si>
  <si>
    <t>Компот из смеси сухофруктов</t>
  </si>
  <si>
    <t>349(1)</t>
  </si>
  <si>
    <t>Пирожок с яблоком</t>
  </si>
  <si>
    <t>Винегрет овощной</t>
  </si>
  <si>
    <t>10/60</t>
  </si>
  <si>
    <r>
      <rPr>
        <i/>
        <sz val="9"/>
        <rFont val="Arial"/>
      </rPr>
      <t>0,28</t>
    </r>
  </si>
  <si>
    <t>Овощи натуральные свежие (помидоры, огурцы)</t>
  </si>
  <si>
    <t>Пирожок с мясом</t>
  </si>
  <si>
    <t>67(1)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</si>
</sst>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5">
    <font>
      <sz val="11"/>
      <name val="Calibri"/>
    </font>
    <font>
      <sz val="10"/>
      <name val="Arial Cyr"/>
    </font>
    <font>
      <b/>
      <sz val="10"/>
      <name val="Arbat"/>
    </font>
    <font>
      <b/>
      <sz val="14"/>
      <name val="Bookman Old Style"/>
      <family val="1"/>
      <charset val="204"/>
    </font>
    <font>
      <sz val="12"/>
      <name val="Arial Cyr"/>
    </font>
    <font>
      <b/>
      <sz val="10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10"/>
      <name val="Arial Cyr"/>
    </font>
    <font>
      <b/>
      <sz val="14"/>
      <name val="Book Antiqua"/>
      <family val="1"/>
      <charset val="204"/>
    </font>
    <font>
      <b/>
      <sz val="10"/>
      <name val="Book Antiqua"/>
      <family val="1"/>
      <charset val="204"/>
    </font>
    <font>
      <b/>
      <sz val="8"/>
      <name val="Arial Cyr"/>
    </font>
    <font>
      <i/>
      <sz val="9"/>
      <name val="Arial Cyr"/>
    </font>
    <font>
      <i/>
      <sz val="8"/>
      <name val="Bookman Old Style"/>
      <family val="1"/>
      <charset val="204"/>
    </font>
    <font>
      <i/>
      <sz val="8"/>
      <name val="Arial Cyr"/>
    </font>
    <font>
      <b/>
      <i/>
      <sz val="10"/>
      <name val="Arial Cyr"/>
    </font>
    <font>
      <b/>
      <i/>
      <sz val="9"/>
      <name val="Arial Cyr"/>
    </font>
    <font>
      <b/>
      <i/>
      <sz val="8"/>
      <name val="Arial Cyr"/>
    </font>
    <font>
      <sz val="11"/>
      <name val="Arial Cyr"/>
    </font>
    <font>
      <b/>
      <i/>
      <sz val="12"/>
      <name val="Arial Cyr"/>
    </font>
    <font>
      <b/>
      <i/>
      <sz val="11"/>
      <name val="Arial Cyr"/>
    </font>
    <font>
      <sz val="10"/>
      <name val="Bookman Old Style"/>
      <family val="1"/>
      <charset val="204"/>
    </font>
    <font>
      <sz val="9"/>
      <name val="Arial Cyr"/>
    </font>
    <font>
      <b/>
      <sz val="16"/>
      <name val="Book Antiqua"/>
      <family val="1"/>
      <charset val="204"/>
    </font>
    <font>
      <b/>
      <sz val="11"/>
      <name val="Book Antiqua"/>
      <family val="1"/>
      <charset val="204"/>
    </font>
    <font>
      <i/>
      <sz val="9"/>
      <name val="Bookman Old Style"/>
      <family val="1"/>
      <charset val="204"/>
    </font>
    <font>
      <i/>
      <sz val="10"/>
      <name val="Arial Cyr"/>
    </font>
    <font>
      <sz val="18"/>
      <name val="Arial Cyr"/>
    </font>
    <font>
      <b/>
      <vertAlign val="subscript"/>
      <sz val="10"/>
      <name val="Bookman Old Style"/>
      <family val="1"/>
      <charset val="204"/>
    </font>
    <font>
      <sz val="10"/>
      <name val="Arial"/>
      <family val="2"/>
      <charset val="204"/>
    </font>
    <font>
      <sz val="10"/>
      <name val="Arial"/>
    </font>
    <font>
      <b/>
      <sz val="10"/>
      <name val="Arial"/>
    </font>
    <font>
      <i/>
      <sz val="9"/>
      <name val="Arial"/>
    </font>
    <font>
      <i/>
      <sz val="8"/>
      <name val="Arial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84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/>
    </xf>
    <xf numFmtId="0" fontId="1" fillId="0" borderId="0" xfId="0" applyNumberFormat="1" applyFont="1"/>
    <xf numFmtId="0" fontId="1" fillId="0" borderId="1" xfId="0" applyNumberFormat="1" applyFont="1" applyBorder="1"/>
    <xf numFmtId="0" fontId="1" fillId="0" borderId="0" xfId="0" applyNumberFormat="1" applyFont="1" applyAlignment="1">
      <alignment horizontal="left"/>
    </xf>
    <xf numFmtId="0" fontId="4" fillId="0" borderId="0" xfId="0" applyNumberFormat="1" applyFont="1"/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0" fontId="8" fillId="0" borderId="9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0" fontId="12" fillId="0" borderId="32" xfId="0" applyNumberFormat="1" applyFont="1" applyBorder="1" applyAlignment="1">
      <alignment horizontal="center"/>
    </xf>
    <xf numFmtId="0" fontId="13" fillId="0" borderId="33" xfId="0" applyNumberFormat="1" applyFont="1" applyBorder="1" applyAlignment="1">
      <alignment horizontal="center"/>
    </xf>
    <xf numFmtId="0" fontId="13" fillId="0" borderId="34" xfId="0" applyNumberFormat="1" applyFont="1" applyBorder="1" applyAlignment="1">
      <alignment horizontal="center"/>
    </xf>
    <xf numFmtId="0" fontId="13" fillId="0" borderId="9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0" borderId="39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1" fontId="1" fillId="0" borderId="29" xfId="0" applyNumberFormat="1" applyFont="1" applyBorder="1" applyAlignment="1">
      <alignment horizontal="center"/>
    </xf>
    <xf numFmtId="0" fontId="12" fillId="0" borderId="44" xfId="0" applyNumberFormat="1" applyFont="1" applyBorder="1" applyAlignment="1">
      <alignment horizontal="center"/>
    </xf>
    <xf numFmtId="0" fontId="13" fillId="0" borderId="31" xfId="0" applyNumberFormat="1" applyFont="1" applyBorder="1" applyAlignment="1">
      <alignment horizontal="center"/>
    </xf>
    <xf numFmtId="0" fontId="13" fillId="0" borderId="45" xfId="0" applyNumberFormat="1" applyFont="1" applyBorder="1" applyAlignment="1">
      <alignment horizontal="center"/>
    </xf>
    <xf numFmtId="0" fontId="13" fillId="0" borderId="30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49" fontId="1" fillId="0" borderId="46" xfId="0" applyNumberFormat="1" applyFont="1" applyBorder="1" applyAlignment="1">
      <alignment horizontal="center"/>
    </xf>
    <xf numFmtId="2" fontId="7" fillId="0" borderId="49" xfId="0" applyNumberFormat="1" applyFont="1" applyBorder="1" applyAlignment="1">
      <alignment horizontal="center"/>
    </xf>
    <xf numFmtId="0" fontId="1" fillId="0" borderId="50" xfId="0" applyNumberFormat="1" applyFont="1" applyBorder="1" applyAlignment="1">
      <alignment horizontal="center"/>
    </xf>
    <xf numFmtId="2" fontId="11" fillId="0" borderId="46" xfId="0" applyNumberFormat="1" applyFont="1" applyBorder="1" applyAlignment="1">
      <alignment horizontal="center"/>
    </xf>
    <xf numFmtId="2" fontId="11" fillId="0" borderId="18" xfId="0" applyNumberFormat="1" applyFont="1" applyBorder="1" applyAlignment="1">
      <alignment horizontal="center"/>
    </xf>
    <xf numFmtId="2" fontId="11" fillId="0" borderId="51" xfId="0" applyNumberFormat="1" applyFont="1" applyBorder="1" applyAlignment="1">
      <alignment horizontal="center"/>
    </xf>
    <xf numFmtId="2" fontId="11" fillId="0" borderId="50" xfId="0" applyNumberFormat="1" applyFont="1" applyBorder="1" applyAlignment="1">
      <alignment horizontal="center"/>
    </xf>
    <xf numFmtId="0" fontId="12" fillId="0" borderId="52" xfId="0" applyNumberFormat="1" applyFont="1" applyBorder="1" applyAlignment="1">
      <alignment horizontal="center"/>
    </xf>
    <xf numFmtId="0" fontId="13" fillId="0" borderId="51" xfId="0" applyNumberFormat="1" applyFont="1" applyBorder="1" applyAlignment="1">
      <alignment horizontal="center"/>
    </xf>
    <xf numFmtId="0" fontId="13" fillId="0" borderId="53" xfId="0" applyNumberFormat="1" applyFont="1" applyBorder="1" applyAlignment="1">
      <alignment horizontal="center"/>
    </xf>
    <xf numFmtId="0" fontId="13" fillId="0" borderId="18" xfId="0" applyNumberFormat="1" applyFont="1" applyBorder="1" applyAlignment="1">
      <alignment horizontal="center"/>
    </xf>
    <xf numFmtId="2" fontId="7" fillId="0" borderId="54" xfId="0" applyNumberFormat="1" applyFont="1" applyBorder="1" applyAlignment="1">
      <alignment horizontal="center"/>
    </xf>
    <xf numFmtId="0" fontId="1" fillId="0" borderId="22" xfId="0" applyNumberFormat="1" applyFont="1" applyBorder="1" applyAlignment="1">
      <alignment horizontal="center"/>
    </xf>
    <xf numFmtId="2" fontId="15" fillId="0" borderId="24" xfId="0" applyNumberFormat="1" applyFont="1" applyBorder="1" applyAlignment="1">
      <alignment horizontal="center"/>
    </xf>
    <xf numFmtId="2" fontId="15" fillId="0" borderId="55" xfId="0" applyNumberFormat="1" applyFont="1" applyBorder="1" applyAlignment="1">
      <alignment horizontal="center"/>
    </xf>
    <xf numFmtId="2" fontId="15" fillId="0" borderId="56" xfId="0" applyNumberFormat="1" applyFont="1" applyBorder="1" applyAlignment="1">
      <alignment horizontal="center"/>
    </xf>
    <xf numFmtId="2" fontId="15" fillId="0" borderId="57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58" xfId="0" applyNumberFormat="1" applyFont="1" applyBorder="1" applyAlignment="1">
      <alignment horizontal="center"/>
    </xf>
    <xf numFmtId="2" fontId="16" fillId="0" borderId="59" xfId="0" applyNumberFormat="1" applyFont="1" applyBorder="1" applyAlignment="1">
      <alignment horizontal="center"/>
    </xf>
    <xf numFmtId="2" fontId="16" fillId="0" borderId="57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0" fontId="12" fillId="0" borderId="61" xfId="0" applyNumberFormat="1" applyFont="1" applyBorder="1" applyAlignment="1">
      <alignment horizontal="center"/>
    </xf>
    <xf numFmtId="0" fontId="13" fillId="0" borderId="41" xfId="0" applyNumberFormat="1" applyFont="1" applyBorder="1" applyAlignment="1">
      <alignment horizontal="center"/>
    </xf>
    <xf numFmtId="0" fontId="13" fillId="0" borderId="62" xfId="0" applyNumberFormat="1" applyFont="1" applyBorder="1" applyAlignment="1">
      <alignment horizontal="center"/>
    </xf>
    <xf numFmtId="0" fontId="13" fillId="0" borderId="40" xfId="0" applyNumberFormat="1" applyFont="1" applyBorder="1" applyAlignment="1">
      <alignment horizontal="center"/>
    </xf>
    <xf numFmtId="49" fontId="1" fillId="0" borderId="65" xfId="0" applyNumberFormat="1" applyFont="1" applyBorder="1" applyAlignment="1">
      <alignment horizontal="center"/>
    </xf>
    <xf numFmtId="0" fontId="1" fillId="0" borderId="33" xfId="0" applyNumberFormat="1" applyFont="1" applyBorder="1" applyAlignment="1">
      <alignment horizontal="center"/>
    </xf>
    <xf numFmtId="0" fontId="17" fillId="0" borderId="31" xfId="0" applyNumberFormat="1" applyFont="1" applyBorder="1" applyAlignment="1">
      <alignment horizontal="center"/>
    </xf>
    <xf numFmtId="49" fontId="1" fillId="0" borderId="66" xfId="0" applyNumberFormat="1" applyFont="1" applyBorder="1" applyAlignment="1">
      <alignment horizontal="center"/>
    </xf>
    <xf numFmtId="2" fontId="7" fillId="0" borderId="67" xfId="0" applyNumberFormat="1" applyFont="1" applyBorder="1" applyAlignment="1">
      <alignment horizontal="center"/>
    </xf>
    <xf numFmtId="2" fontId="11" fillId="0" borderId="66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12" fillId="0" borderId="23" xfId="0" applyNumberFormat="1" applyFont="1" applyBorder="1" applyAlignment="1">
      <alignment horizontal="center"/>
    </xf>
    <xf numFmtId="0" fontId="13" fillId="0" borderId="21" xfId="0" applyNumberFormat="1" applyFont="1" applyBorder="1" applyAlignment="1">
      <alignment horizontal="center"/>
    </xf>
    <xf numFmtId="0" fontId="13" fillId="0" borderId="22" xfId="0" applyNumberFormat="1" applyFont="1" applyBorder="1" applyAlignment="1">
      <alignment horizontal="center"/>
    </xf>
    <xf numFmtId="0" fontId="13" fillId="0" borderId="20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left"/>
    </xf>
    <xf numFmtId="49" fontId="1" fillId="0" borderId="69" xfId="0" applyNumberFormat="1" applyFont="1" applyBorder="1" applyAlignment="1">
      <alignment horizontal="center"/>
    </xf>
    <xf numFmtId="2" fontId="15" fillId="0" borderId="46" xfId="0" applyNumberFormat="1" applyFont="1" applyBorder="1" applyAlignment="1">
      <alignment horizontal="center"/>
    </xf>
    <xf numFmtId="2" fontId="15" fillId="0" borderId="18" xfId="0" applyNumberFormat="1" applyFont="1" applyBorder="1" applyAlignment="1">
      <alignment horizontal="center"/>
    </xf>
    <xf numFmtId="2" fontId="15" fillId="0" borderId="5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2" fontId="16" fillId="0" borderId="70" xfId="0" applyNumberFormat="1" applyFont="1" applyBorder="1" applyAlignment="1">
      <alignment horizontal="center"/>
    </xf>
    <xf numFmtId="2" fontId="16" fillId="0" borderId="71" xfId="0" applyNumberFormat="1" applyFont="1" applyBorder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164" fontId="11" fillId="0" borderId="51" xfId="0" applyNumberFormat="1" applyFont="1" applyBorder="1" applyAlignment="1">
      <alignment horizontal="center"/>
    </xf>
    <xf numFmtId="49" fontId="1" fillId="0" borderId="74" xfId="0" applyNumberFormat="1" applyFont="1" applyBorder="1" applyAlignment="1">
      <alignment horizontal="center"/>
    </xf>
    <xf numFmtId="2" fontId="7" fillId="0" borderId="75" xfId="0" applyNumberFormat="1" applyFont="1" applyBorder="1" applyAlignment="1">
      <alignment horizontal="center"/>
    </xf>
    <xf numFmtId="0" fontId="1" fillId="0" borderId="70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15" fillId="0" borderId="78" xfId="0" applyNumberFormat="1" applyFont="1" applyBorder="1" applyAlignment="1">
      <alignment horizontal="center"/>
    </xf>
    <xf numFmtId="2" fontId="15" fillId="0" borderId="75" xfId="0" applyNumberFormat="1" applyFont="1" applyBorder="1" applyAlignment="1">
      <alignment horizontal="center"/>
    </xf>
    <xf numFmtId="2" fontId="16" fillId="0" borderId="75" xfId="0" applyNumberFormat="1" applyFont="1" applyBorder="1" applyAlignment="1">
      <alignment horizontal="center"/>
    </xf>
    <xf numFmtId="49" fontId="1" fillId="0" borderId="78" xfId="0" applyNumberFormat="1" applyFont="1" applyBorder="1" applyAlignment="1">
      <alignment horizontal="center"/>
    </xf>
    <xf numFmtId="2" fontId="11" fillId="0" borderId="78" xfId="0" applyNumberFormat="1" applyFont="1" applyBorder="1" applyAlignment="1">
      <alignment horizontal="center"/>
    </xf>
    <xf numFmtId="2" fontId="11" fillId="0" borderId="75" xfId="0" applyNumberFormat="1" applyFont="1" applyBorder="1" applyAlignment="1">
      <alignment horizontal="center"/>
    </xf>
    <xf numFmtId="164" fontId="11" fillId="0" borderId="79" xfId="0" applyNumberFormat="1" applyFont="1" applyBorder="1" applyAlignment="1">
      <alignment horizontal="center"/>
    </xf>
    <xf numFmtId="2" fontId="11" fillId="0" borderId="70" xfId="0" applyNumberFormat="1" applyFont="1" applyBorder="1" applyAlignment="1">
      <alignment horizontal="center"/>
    </xf>
    <xf numFmtId="0" fontId="12" fillId="0" borderId="80" xfId="0" applyNumberFormat="1" applyFont="1" applyBorder="1" applyAlignment="1">
      <alignment horizontal="center"/>
    </xf>
    <xf numFmtId="0" fontId="13" fillId="0" borderId="79" xfId="0" applyNumberFormat="1" applyFont="1" applyBorder="1" applyAlignment="1">
      <alignment horizontal="center"/>
    </xf>
    <xf numFmtId="0" fontId="13" fillId="0" borderId="71" xfId="0" applyNumberFormat="1" applyFont="1" applyBorder="1" applyAlignment="1">
      <alignment horizontal="center"/>
    </xf>
    <xf numFmtId="0" fontId="13" fillId="0" borderId="75" xfId="0" applyNumberFormat="1" applyFont="1" applyBorder="1" applyAlignment="1">
      <alignment horizontal="center"/>
    </xf>
    <xf numFmtId="2" fontId="11" fillId="0" borderId="82" xfId="0" applyNumberFormat="1" applyFont="1" applyBorder="1" applyAlignment="1">
      <alignment horizontal="center"/>
    </xf>
    <xf numFmtId="2" fontId="11" fillId="0" borderId="83" xfId="0" applyNumberFormat="1" applyFont="1" applyBorder="1" applyAlignment="1">
      <alignment horizontal="center"/>
    </xf>
    <xf numFmtId="2" fontId="11" fillId="0" borderId="84" xfId="0" applyNumberFormat="1" applyFont="1" applyBorder="1" applyAlignment="1">
      <alignment horizontal="center"/>
    </xf>
    <xf numFmtId="0" fontId="12" fillId="0" borderId="85" xfId="0" applyNumberFormat="1" applyFont="1" applyBorder="1" applyAlignment="1">
      <alignment horizontal="center"/>
    </xf>
    <xf numFmtId="0" fontId="13" fillId="0" borderId="83" xfId="0" applyNumberFormat="1" applyFont="1" applyBorder="1" applyAlignment="1">
      <alignment horizontal="center"/>
    </xf>
    <xf numFmtId="0" fontId="13" fillId="0" borderId="86" xfId="0" applyNumberFormat="1" applyFont="1" applyBorder="1" applyAlignment="1">
      <alignment horizontal="center"/>
    </xf>
    <xf numFmtId="0" fontId="13" fillId="0" borderId="82" xfId="0" applyNumberFormat="1" applyFont="1" applyBorder="1" applyAlignment="1">
      <alignment horizontal="center"/>
    </xf>
    <xf numFmtId="2" fontId="16" fillId="0" borderId="23" xfId="0" applyNumberFormat="1" applyFont="1" applyBorder="1" applyAlignment="1">
      <alignment horizontal="center"/>
    </xf>
    <xf numFmtId="2" fontId="16" fillId="0" borderId="21" xfId="0" applyNumberFormat="1" applyFont="1" applyBorder="1" applyAlignment="1">
      <alignment horizontal="center"/>
    </xf>
    <xf numFmtId="2" fontId="18" fillId="0" borderId="54" xfId="0" applyNumberFormat="1" applyFont="1" applyBorder="1" applyAlignment="1">
      <alignment horizontal="center" vertical="center"/>
    </xf>
    <xf numFmtId="0" fontId="19" fillId="0" borderId="8" xfId="0" applyNumberFormat="1" applyFont="1" applyBorder="1" applyAlignment="1">
      <alignment horizontal="right" vertical="center"/>
    </xf>
    <xf numFmtId="2" fontId="19" fillId="0" borderId="8" xfId="0" applyNumberFormat="1" applyFont="1" applyBorder="1" applyAlignment="1">
      <alignment horizontal="center" vertical="center"/>
    </xf>
    <xf numFmtId="2" fontId="16" fillId="0" borderId="23" xfId="0" applyNumberFormat="1" applyFont="1" applyBorder="1" applyAlignment="1">
      <alignment horizontal="center" vertical="center"/>
    </xf>
    <xf numFmtId="2" fontId="16" fillId="0" borderId="21" xfId="0" applyNumberFormat="1" applyFont="1" applyBorder="1" applyAlignment="1">
      <alignment horizontal="center" vertical="center"/>
    </xf>
    <xf numFmtId="2" fontId="16" fillId="0" borderId="22" xfId="0" applyNumberFormat="1" applyFont="1" applyBorder="1" applyAlignment="1">
      <alignment horizontal="center" vertical="center"/>
    </xf>
    <xf numFmtId="0" fontId="19" fillId="0" borderId="88" xfId="0" applyNumberFormat="1" applyFont="1" applyBorder="1" applyAlignment="1">
      <alignment horizontal="right" vertical="center"/>
    </xf>
    <xf numFmtId="2" fontId="18" fillId="0" borderId="88" xfId="0" applyNumberFormat="1" applyFont="1" applyBorder="1" applyAlignment="1">
      <alignment horizontal="center" vertical="center"/>
    </xf>
    <xf numFmtId="164" fontId="18" fillId="0" borderId="23" xfId="0" applyNumberFormat="1" applyFont="1" applyBorder="1" applyAlignment="1">
      <alignment horizontal="center" vertical="center"/>
    </xf>
    <xf numFmtId="164" fontId="18" fillId="0" borderId="21" xfId="0" applyNumberFormat="1" applyFont="1" applyBorder="1" applyAlignment="1">
      <alignment horizontal="center" vertical="center"/>
    </xf>
    <xf numFmtId="164" fontId="18" fillId="0" borderId="22" xfId="0" applyNumberFormat="1" applyFont="1" applyBorder="1" applyAlignment="1">
      <alignment horizontal="center" vertical="center"/>
    </xf>
    <xf numFmtId="0" fontId="20" fillId="0" borderId="0" xfId="0" applyNumberFormat="1" applyFont="1"/>
    <xf numFmtId="0" fontId="19" fillId="0" borderId="0" xfId="0" applyNumberFormat="1" applyFont="1" applyAlignment="1">
      <alignment horizontal="right" vertical="center"/>
    </xf>
    <xf numFmtId="2" fontId="18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5" fillId="0" borderId="90" xfId="0" applyNumberFormat="1" applyFont="1" applyBorder="1" applyAlignment="1">
      <alignment horizontal="center"/>
    </xf>
    <xf numFmtId="0" fontId="1" fillId="0" borderId="41" xfId="0" applyNumberFormat="1" applyFont="1" applyBorder="1" applyAlignment="1">
      <alignment horizontal="center"/>
    </xf>
    <xf numFmtId="164" fontId="11" fillId="0" borderId="31" xfId="0" applyNumberFormat="1" applyFont="1" applyBorder="1" applyAlignment="1">
      <alignment horizontal="center"/>
    </xf>
    <xf numFmtId="2" fontId="15" fillId="0" borderId="91" xfId="0" applyNumberFormat="1" applyFont="1" applyBorder="1" applyAlignment="1">
      <alignment horizontal="center"/>
    </xf>
    <xf numFmtId="2" fontId="15" fillId="0" borderId="21" xfId="0" applyNumberFormat="1" applyFont="1" applyBorder="1" applyAlignment="1">
      <alignment horizontal="center"/>
    </xf>
    <xf numFmtId="2" fontId="15" fillId="0" borderId="69" xfId="0" applyNumberFormat="1" applyFont="1" applyBorder="1" applyAlignment="1">
      <alignment horizontal="center"/>
    </xf>
    <xf numFmtId="2" fontId="11" fillId="0" borderId="6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1" fontId="21" fillId="0" borderId="29" xfId="0" applyNumberFormat="1" applyFont="1" applyBorder="1" applyAlignment="1">
      <alignment horizontal="center"/>
    </xf>
    <xf numFmtId="0" fontId="1" fillId="0" borderId="83" xfId="0" applyNumberFormat="1" applyFont="1" applyBorder="1" applyAlignment="1">
      <alignment horizontal="center"/>
    </xf>
    <xf numFmtId="2" fontId="7" fillId="0" borderId="92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49" fontId="1" fillId="0" borderId="94" xfId="0" applyNumberFormat="1" applyFont="1" applyBorder="1" applyAlignment="1">
      <alignment horizontal="center"/>
    </xf>
    <xf numFmtId="49" fontId="1" fillId="0" borderId="95" xfId="0" applyNumberFormat="1" applyFont="1" applyBorder="1" applyAlignment="1">
      <alignment horizontal="center"/>
    </xf>
    <xf numFmtId="2" fontId="12" fillId="0" borderId="44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2" fontId="15" fillId="0" borderId="79" xfId="0" applyNumberFormat="1" applyFont="1" applyBorder="1" applyAlignment="1">
      <alignment horizontal="center"/>
    </xf>
    <xf numFmtId="0" fontId="1" fillId="0" borderId="96" xfId="0" applyNumberFormat="1" applyFont="1" applyBorder="1" applyAlignment="1">
      <alignment horizontal="center"/>
    </xf>
    <xf numFmtId="2" fontId="11" fillId="0" borderId="96" xfId="0" applyNumberFormat="1" applyFont="1" applyBorder="1" applyAlignment="1">
      <alignment horizontal="center"/>
    </xf>
    <xf numFmtId="0" fontId="1" fillId="0" borderId="40" xfId="0" applyNumberFormat="1" applyFont="1" applyBorder="1" applyAlignment="1">
      <alignment horizontal="left"/>
    </xf>
    <xf numFmtId="0" fontId="1" fillId="0" borderId="41" xfId="0" applyNumberFormat="1" applyFont="1" applyBorder="1" applyAlignment="1">
      <alignment horizontal="left"/>
    </xf>
    <xf numFmtId="0" fontId="1" fillId="0" borderId="39" xfId="0" applyNumberFormat="1" applyFont="1" applyBorder="1" applyAlignment="1">
      <alignment horizontal="left"/>
    </xf>
    <xf numFmtId="2" fontId="15" fillId="0" borderId="71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0" fontId="1" fillId="0" borderId="58" xfId="0" applyNumberFormat="1" applyFont="1" applyBorder="1" applyAlignment="1">
      <alignment horizontal="center"/>
    </xf>
    <xf numFmtId="0" fontId="13" fillId="0" borderId="0" xfId="0" applyNumberFormat="1" applyFont="1" applyAlignment="1">
      <alignment horizontal="center"/>
    </xf>
    <xf numFmtId="2" fontId="16" fillId="0" borderId="8" xfId="0" applyNumberFormat="1" applyFont="1" applyBorder="1" applyAlignment="1">
      <alignment horizontal="center"/>
    </xf>
    <xf numFmtId="2" fontId="15" fillId="0" borderId="31" xfId="0" applyNumberFormat="1" applyFont="1" applyBorder="1" applyAlignment="1">
      <alignment horizontal="center"/>
    </xf>
    <xf numFmtId="0" fontId="1" fillId="0" borderId="45" xfId="0" applyNumberFormat="1" applyFont="1" applyBorder="1" applyAlignment="1">
      <alignment horizontal="center"/>
    </xf>
    <xf numFmtId="0" fontId="24" fillId="0" borderId="44" xfId="0" applyNumberFormat="1" applyFont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0" fontId="11" fillId="0" borderId="45" xfId="0" applyNumberFormat="1" applyFont="1" applyBorder="1" applyAlignment="1">
      <alignment horizontal="center"/>
    </xf>
    <xf numFmtId="0" fontId="11" fillId="0" borderId="30" xfId="0" applyNumberFormat="1" applyFont="1" applyBorder="1" applyAlignment="1">
      <alignment horizontal="center"/>
    </xf>
    <xf numFmtId="49" fontId="1" fillId="0" borderId="104" xfId="0" applyNumberFormat="1" applyFont="1" applyBorder="1" applyAlignment="1">
      <alignment horizontal="center"/>
    </xf>
    <xf numFmtId="0" fontId="1" fillId="0" borderId="84" xfId="0" applyNumberFormat="1" applyFont="1" applyBorder="1" applyAlignment="1">
      <alignment horizontal="center"/>
    </xf>
    <xf numFmtId="165" fontId="16" fillId="0" borderId="21" xfId="0" applyNumberFormat="1" applyFont="1" applyBorder="1" applyAlignment="1">
      <alignment horizontal="center"/>
    </xf>
    <xf numFmtId="0" fontId="25" fillId="0" borderId="8" xfId="0" applyNumberFormat="1" applyFont="1" applyBorder="1" applyAlignment="1">
      <alignment horizontal="center" vertical="center"/>
    </xf>
    <xf numFmtId="2" fontId="7" fillId="0" borderId="88" xfId="0" applyNumberFormat="1" applyFont="1" applyBorder="1" applyAlignment="1">
      <alignment horizontal="center"/>
    </xf>
    <xf numFmtId="0" fontId="1" fillId="0" borderId="106" xfId="0" applyNumberFormat="1" applyFont="1" applyBorder="1" applyAlignment="1">
      <alignment horizontal="center"/>
    </xf>
    <xf numFmtId="2" fontId="13" fillId="0" borderId="20" xfId="0" applyNumberFormat="1" applyFont="1" applyBorder="1" applyAlignment="1">
      <alignment horizontal="center"/>
    </xf>
    <xf numFmtId="2" fontId="13" fillId="0" borderId="106" xfId="0" applyNumberFormat="1" applyFont="1" applyBorder="1" applyAlignment="1">
      <alignment horizontal="center"/>
    </xf>
    <xf numFmtId="2" fontId="13" fillId="0" borderId="57" xfId="0" applyNumberFormat="1" applyFont="1" applyBorder="1" applyAlignment="1">
      <alignment horizontal="center"/>
    </xf>
    <xf numFmtId="2" fontId="13" fillId="0" borderId="88" xfId="0" applyNumberFormat="1" applyFont="1" applyBorder="1" applyAlignment="1">
      <alignment horizontal="center"/>
    </xf>
    <xf numFmtId="0" fontId="1" fillId="0" borderId="30" xfId="0" applyNumberFormat="1" applyFont="1" applyBorder="1" applyAlignment="1">
      <alignment horizontal="left"/>
    </xf>
    <xf numFmtId="0" fontId="1" fillId="0" borderId="29" xfId="0" applyNumberFormat="1" applyFont="1" applyBorder="1" applyAlignment="1">
      <alignment horizontal="left"/>
    </xf>
    <xf numFmtId="0" fontId="26" fillId="0" borderId="0" xfId="0" applyNumberFormat="1" applyFont="1"/>
    <xf numFmtId="0" fontId="1" fillId="0" borderId="64" xfId="0" applyNumberFormat="1" applyFont="1" applyBorder="1" applyAlignment="1">
      <alignment horizontal="left"/>
    </xf>
    <xf numFmtId="0" fontId="1" fillId="0" borderId="43" xfId="0" applyNumberFormat="1" applyFont="1" applyBorder="1" applyAlignment="1">
      <alignment horizontal="left"/>
    </xf>
    <xf numFmtId="0" fontId="1" fillId="0" borderId="0" xfId="0" applyNumberFormat="1" applyFont="1"/>
    <xf numFmtId="2" fontId="7" fillId="0" borderId="43" xfId="0" applyNumberFormat="1" applyFont="1" applyBorder="1" applyAlignment="1">
      <alignment horizontal="center"/>
    </xf>
    <xf numFmtId="2" fontId="11" fillId="0" borderId="68" xfId="0" applyNumberFormat="1" applyFont="1" applyBorder="1" applyAlignment="1">
      <alignment horizontal="center"/>
    </xf>
    <xf numFmtId="0" fontId="13" fillId="0" borderId="6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2" fontId="7" fillId="0" borderId="0" xfId="0" applyNumberFormat="1" applyFont="1" applyBorder="1" applyAlignment="1">
      <alignment horizontal="center"/>
    </xf>
    <xf numFmtId="49" fontId="1" fillId="0" borderId="98" xfId="0" applyNumberFormat="1" applyFont="1" applyBorder="1" applyAlignment="1">
      <alignment horizontal="center"/>
    </xf>
    <xf numFmtId="2" fontId="11" fillId="0" borderId="98" xfId="0" applyNumberFormat="1" applyFont="1" applyBorder="1" applyAlignment="1">
      <alignment horizontal="center"/>
    </xf>
    <xf numFmtId="2" fontId="11" fillId="0" borderId="55" xfId="0" applyNumberFormat="1" applyFont="1" applyBorder="1" applyAlignment="1">
      <alignment horizontal="center"/>
    </xf>
    <xf numFmtId="2" fontId="11" fillId="0" borderId="56" xfId="0" applyNumberFormat="1" applyFont="1" applyBorder="1" applyAlignment="1">
      <alignment horizontal="center"/>
    </xf>
    <xf numFmtId="2" fontId="11" fillId="0" borderId="58" xfId="0" applyNumberFormat="1" applyFont="1" applyBorder="1" applyAlignment="1">
      <alignment horizontal="center"/>
    </xf>
    <xf numFmtId="0" fontId="12" fillId="0" borderId="110" xfId="0" applyNumberFormat="1" applyFont="1" applyBorder="1" applyAlignment="1">
      <alignment horizontal="center"/>
    </xf>
    <xf numFmtId="0" fontId="13" fillId="0" borderId="56" xfId="0" applyNumberFormat="1" applyFont="1" applyBorder="1" applyAlignment="1">
      <alignment horizontal="center"/>
    </xf>
    <xf numFmtId="0" fontId="13" fillId="0" borderId="59" xfId="0" applyNumberFormat="1" applyFont="1" applyBorder="1" applyAlignment="1">
      <alignment horizontal="center"/>
    </xf>
    <xf numFmtId="0" fontId="13" fillId="0" borderId="55" xfId="0" applyNumberFormat="1" applyFont="1" applyBorder="1" applyAlignment="1">
      <alignment horizontal="center"/>
    </xf>
    <xf numFmtId="2" fontId="7" fillId="0" borderId="64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98" xfId="0" applyNumberFormat="1" applyFont="1" applyBorder="1" applyAlignment="1">
      <alignment horizontal="left"/>
    </xf>
    <xf numFmtId="0" fontId="1" fillId="0" borderId="104" xfId="0" applyNumberFormat="1" applyFont="1" applyBorder="1" applyAlignment="1">
      <alignment horizontal="left"/>
    </xf>
    <xf numFmtId="0" fontId="1" fillId="0" borderId="43" xfId="0" applyNumberFormat="1" applyFont="1" applyBorder="1" applyAlignment="1">
      <alignment horizontal="left"/>
    </xf>
    <xf numFmtId="0" fontId="28" fillId="0" borderId="43" xfId="0" applyNumberFormat="1" applyFont="1" applyBorder="1" applyAlignment="1">
      <alignment horizontal="left"/>
    </xf>
    <xf numFmtId="0" fontId="1" fillId="0" borderId="0" xfId="0" applyNumberFormat="1" applyFont="1"/>
    <xf numFmtId="0" fontId="1" fillId="0" borderId="112" xfId="0" applyNumberFormat="1" applyFont="1" applyBorder="1" applyAlignment="1">
      <alignment horizontal="center"/>
    </xf>
    <xf numFmtId="0" fontId="12" fillId="0" borderId="87" xfId="0" applyNumberFormat="1" applyFont="1" applyBorder="1" applyAlignment="1">
      <alignment horizontal="center"/>
    </xf>
    <xf numFmtId="0" fontId="12" fillId="0" borderId="40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0" fontId="12" fillId="0" borderId="68" xfId="0" applyNumberFormat="1" applyFont="1" applyBorder="1" applyAlignment="1">
      <alignment horizontal="center"/>
    </xf>
    <xf numFmtId="2" fontId="11" fillId="0" borderId="111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right"/>
    </xf>
    <xf numFmtId="0" fontId="7" fillId="0" borderId="2" xfId="0" applyNumberFormat="1" applyFont="1" applyBorder="1"/>
    <xf numFmtId="0" fontId="7" fillId="0" borderId="3" xfId="0" applyNumberFormat="1" applyFont="1" applyBorder="1"/>
    <xf numFmtId="0" fontId="7" fillId="0" borderId="4" xfId="0" applyNumberFormat="1" applyFont="1" applyBorder="1"/>
    <xf numFmtId="0" fontId="9" fillId="0" borderId="8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/>
    </xf>
    <xf numFmtId="0" fontId="5" fillId="0" borderId="25" xfId="0" applyNumberFormat="1" applyFont="1" applyBorder="1" applyAlignment="1">
      <alignment horizontal="center"/>
    </xf>
    <xf numFmtId="0" fontId="5" fillId="0" borderId="26" xfId="0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 textRotation="90"/>
    </xf>
    <xf numFmtId="0" fontId="10" fillId="0" borderId="72" xfId="0" applyNumberFormat="1" applyFont="1" applyBorder="1" applyAlignment="1">
      <alignment horizontal="center" vertical="center" textRotation="90"/>
    </xf>
    <xf numFmtId="0" fontId="10" fillId="0" borderId="73" xfId="0" applyNumberFormat="1" applyFont="1" applyBorder="1" applyAlignment="1">
      <alignment horizontal="center" vertical="center" textRotation="90"/>
    </xf>
    <xf numFmtId="0" fontId="1" fillId="0" borderId="8" xfId="0" applyNumberFormat="1" applyFont="1" applyBorder="1" applyAlignment="1">
      <alignment horizontal="left"/>
    </xf>
    <xf numFmtId="0" fontId="1" fillId="0" borderId="12" xfId="0" applyNumberFormat="1" applyFont="1" applyBorder="1" applyAlignment="1">
      <alignment horizontal="left"/>
    </xf>
    <xf numFmtId="0" fontId="1" fillId="0" borderId="13" xfId="0" applyNumberFormat="1" applyFont="1" applyBorder="1" applyAlignment="1">
      <alignment horizontal="left"/>
    </xf>
    <xf numFmtId="0" fontId="1" fillId="0" borderId="27" xfId="0" applyNumberFormat="1" applyFont="1" applyBorder="1" applyAlignment="1">
      <alignment horizontal="left"/>
    </xf>
    <xf numFmtId="0" fontId="1" fillId="0" borderId="42" xfId="0" applyNumberFormat="1" applyFont="1" applyBorder="1" applyAlignment="1">
      <alignment horizontal="left"/>
    </xf>
    <xf numFmtId="0" fontId="1" fillId="0" borderId="60" xfId="0" applyNumberFormat="1" applyFont="1" applyBorder="1" applyAlignment="1">
      <alignment horizontal="left"/>
    </xf>
    <xf numFmtId="0" fontId="1" fillId="0" borderId="31" xfId="0" applyNumberFormat="1" applyFont="1" applyBorder="1" applyAlignment="1">
      <alignment horizontal="left"/>
    </xf>
    <xf numFmtId="0" fontId="1" fillId="0" borderId="68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63" xfId="0" applyNumberFormat="1" applyFont="1" applyBorder="1" applyAlignment="1">
      <alignment horizontal="left"/>
    </xf>
    <xf numFmtId="0" fontId="1" fillId="0" borderId="64" xfId="0" applyNumberFormat="1" applyFont="1" applyBorder="1" applyAlignment="1">
      <alignment horizontal="left"/>
    </xf>
    <xf numFmtId="0" fontId="1" fillId="0" borderId="28" xfId="0" applyNumberFormat="1" applyFont="1" applyBorder="1" applyAlignment="1">
      <alignment horizontal="left"/>
    </xf>
    <xf numFmtId="0" fontId="1" fillId="0" borderId="43" xfId="0" applyNumberFormat="1" applyFont="1" applyBorder="1" applyAlignment="1">
      <alignment horizontal="left"/>
    </xf>
    <xf numFmtId="0" fontId="10" fillId="0" borderId="8" xfId="0" applyNumberFormat="1" applyFont="1" applyBorder="1" applyAlignment="1">
      <alignment horizontal="center" vertical="center" textRotation="90"/>
    </xf>
    <xf numFmtId="0" fontId="10" fillId="0" borderId="35" xfId="0" applyNumberFormat="1" applyFont="1" applyBorder="1" applyAlignment="1">
      <alignment horizontal="center" vertical="center" textRotation="90"/>
    </xf>
    <xf numFmtId="0" fontId="10" fillId="0" borderId="17" xfId="0" applyNumberFormat="1" applyFont="1" applyBorder="1" applyAlignment="1">
      <alignment horizontal="center" vertical="center" textRotation="90"/>
    </xf>
    <xf numFmtId="0" fontId="1" fillId="0" borderId="36" xfId="0" applyNumberFormat="1" applyFont="1" applyBorder="1" applyAlignment="1">
      <alignment horizontal="left"/>
    </xf>
    <xf numFmtId="0" fontId="1" fillId="0" borderId="37" xfId="0" applyNumberFormat="1" applyFont="1" applyBorder="1" applyAlignment="1">
      <alignment horizontal="left"/>
    </xf>
    <xf numFmtId="0" fontId="1" fillId="0" borderId="38" xfId="0" applyNumberFormat="1" applyFont="1" applyBorder="1" applyAlignment="1">
      <alignment horizontal="left"/>
    </xf>
    <xf numFmtId="0" fontId="28" fillId="0" borderId="109" xfId="0" applyNumberFormat="1" applyFont="1" applyBorder="1" applyAlignment="1">
      <alignment horizontal="left"/>
    </xf>
    <xf numFmtId="0" fontId="28" fillId="0" borderId="43" xfId="0" applyNumberFormat="1" applyFont="1" applyBorder="1" applyAlignment="1">
      <alignment horizontal="left"/>
    </xf>
    <xf numFmtId="0" fontId="28" fillId="0" borderId="95" xfId="0" applyNumberFormat="1" applyFont="1" applyBorder="1" applyAlignment="1">
      <alignment horizontal="left"/>
    </xf>
    <xf numFmtId="0" fontId="1" fillId="0" borderId="46" xfId="0" applyNumberFormat="1" applyFont="1" applyBorder="1" applyAlignment="1">
      <alignment horizontal="left"/>
    </xf>
    <xf numFmtId="0" fontId="1" fillId="0" borderId="47" xfId="0" applyNumberFormat="1" applyFont="1" applyBorder="1" applyAlignment="1">
      <alignment horizontal="left"/>
    </xf>
    <xf numFmtId="0" fontId="1" fillId="0" borderId="48" xfId="0" applyNumberFormat="1" applyFont="1" applyBorder="1" applyAlignment="1">
      <alignment horizontal="left"/>
    </xf>
    <xf numFmtId="0" fontId="19" fillId="0" borderId="88" xfId="0" applyNumberFormat="1" applyFont="1" applyBorder="1" applyAlignment="1">
      <alignment horizontal="right" vertical="center"/>
    </xf>
    <xf numFmtId="0" fontId="19" fillId="0" borderId="89" xfId="0" applyNumberFormat="1" applyFont="1" applyBorder="1" applyAlignment="1">
      <alignment horizontal="right" vertical="center"/>
    </xf>
    <xf numFmtId="0" fontId="1" fillId="0" borderId="65" xfId="0" applyNumberFormat="1" applyFont="1" applyBorder="1" applyAlignment="1">
      <alignment horizontal="left"/>
    </xf>
    <xf numFmtId="0" fontId="1" fillId="0" borderId="81" xfId="0" applyNumberFormat="1" applyFont="1" applyBorder="1" applyAlignment="1">
      <alignment horizontal="left"/>
    </xf>
    <xf numFmtId="0" fontId="18" fillId="0" borderId="23" xfId="0" applyNumberFormat="1" applyFont="1" applyBorder="1" applyAlignment="1">
      <alignment horizontal="right" vertical="center"/>
    </xf>
    <xf numFmtId="0" fontId="18" fillId="0" borderId="12" xfId="0" applyNumberFormat="1" applyFont="1" applyBorder="1" applyAlignment="1">
      <alignment horizontal="right" vertical="center"/>
    </xf>
    <xf numFmtId="0" fontId="18" fillId="0" borderId="87" xfId="0" applyNumberFormat="1" applyFont="1" applyBorder="1" applyAlignment="1">
      <alignment horizontal="right" vertical="center"/>
    </xf>
    <xf numFmtId="0" fontId="10" fillId="0" borderId="24" xfId="0" applyNumberFormat="1" applyFont="1" applyBorder="1" applyAlignment="1">
      <alignment horizontal="center" vertical="center" textRotation="90"/>
    </xf>
    <xf numFmtId="0" fontId="10" fillId="0" borderId="98" xfId="0" applyNumberFormat="1" applyFont="1" applyBorder="1" applyAlignment="1">
      <alignment horizontal="center" vertical="center" textRotation="90"/>
    </xf>
    <xf numFmtId="0" fontId="10" fillId="0" borderId="76" xfId="0" applyNumberFormat="1" applyFont="1" applyBorder="1" applyAlignment="1">
      <alignment horizontal="center" vertical="center" textRotation="90"/>
    </xf>
    <xf numFmtId="0" fontId="1" fillId="0" borderId="49" xfId="0" applyNumberFormat="1" applyFont="1" applyBorder="1" applyAlignment="1">
      <alignment horizontal="left"/>
    </xf>
    <xf numFmtId="0" fontId="1" fillId="0" borderId="77" xfId="0" applyNumberFormat="1" applyFont="1" applyBorder="1" applyAlignment="1">
      <alignment horizontal="left"/>
    </xf>
    <xf numFmtId="0" fontId="1" fillId="0" borderId="23" xfId="0" applyNumberFormat="1" applyFont="1" applyBorder="1" applyAlignment="1">
      <alignment horizontal="left"/>
    </xf>
    <xf numFmtId="0" fontId="1" fillId="0" borderId="87" xfId="0" applyNumberFormat="1" applyFont="1" applyBorder="1" applyAlignment="1">
      <alignment horizontal="left"/>
    </xf>
    <xf numFmtId="0" fontId="14" fillId="0" borderId="24" xfId="0" applyNumberFormat="1" applyFont="1" applyBorder="1" applyAlignment="1">
      <alignment horizontal="center" vertical="center"/>
    </xf>
    <xf numFmtId="0" fontId="14" fillId="0" borderId="25" xfId="0" applyNumberFormat="1" applyFont="1" applyBorder="1" applyAlignment="1">
      <alignment horizontal="center" vertical="center"/>
    </xf>
    <xf numFmtId="0" fontId="14" fillId="0" borderId="26" xfId="0" applyNumberFormat="1" applyFont="1" applyBorder="1" applyAlignment="1">
      <alignment horizontal="center" vertical="center"/>
    </xf>
    <xf numFmtId="0" fontId="1" fillId="0" borderId="78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1" fillId="0" borderId="93" xfId="0" applyNumberFormat="1" applyFont="1" applyBorder="1" applyAlignment="1">
      <alignment horizontal="left"/>
    </xf>
    <xf numFmtId="0" fontId="10" fillId="0" borderId="78" xfId="0" applyNumberFormat="1" applyFont="1" applyBorder="1" applyAlignment="1">
      <alignment horizontal="center" vertical="center" textRotation="90"/>
    </xf>
    <xf numFmtId="0" fontId="22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23" fillId="0" borderId="2" xfId="0" applyNumberFormat="1" applyFont="1" applyBorder="1" applyAlignment="1">
      <alignment horizontal="left"/>
    </xf>
    <xf numFmtId="0" fontId="23" fillId="0" borderId="3" xfId="0" applyNumberFormat="1" applyFont="1" applyBorder="1" applyAlignment="1">
      <alignment horizontal="left"/>
    </xf>
    <xf numFmtId="0" fontId="23" fillId="0" borderId="4" xfId="0" applyNumberFormat="1" applyFont="1" applyBorder="1" applyAlignment="1">
      <alignment horizontal="left"/>
    </xf>
    <xf numFmtId="0" fontId="1" fillId="0" borderId="44" xfId="0" applyNumberFormat="1" applyFont="1" applyBorder="1" applyAlignment="1">
      <alignment horizontal="left"/>
    </xf>
    <xf numFmtId="0" fontId="5" fillId="0" borderId="8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left"/>
    </xf>
    <xf numFmtId="0" fontId="1" fillId="0" borderId="97" xfId="0" applyNumberFormat="1" applyFont="1" applyBorder="1" applyAlignment="1">
      <alignment horizontal="left"/>
    </xf>
    <xf numFmtId="0" fontId="1" fillId="0" borderId="92" xfId="0" applyNumberFormat="1" applyFont="1" applyBorder="1" applyAlignment="1">
      <alignment horizontal="left"/>
    </xf>
    <xf numFmtId="0" fontId="1" fillId="0" borderId="99" xfId="0" applyNumberFormat="1" applyFont="1" applyBorder="1" applyAlignment="1">
      <alignment horizontal="left"/>
    </xf>
    <xf numFmtId="0" fontId="1" fillId="0" borderId="100" xfId="0" applyNumberFormat="1" applyFont="1" applyBorder="1" applyAlignment="1">
      <alignment horizontal="left"/>
    </xf>
    <xf numFmtId="0" fontId="1" fillId="0" borderId="100" xfId="0" applyNumberFormat="1" applyFont="1" applyBorder="1" applyAlignment="1">
      <alignment horizontal="center" wrapText="1"/>
    </xf>
    <xf numFmtId="0" fontId="1" fillId="0" borderId="99" xfId="0" applyNumberFormat="1" applyFont="1" applyBorder="1" applyAlignment="1">
      <alignment horizontal="center" wrapText="1"/>
    </xf>
    <xf numFmtId="0" fontId="1" fillId="0" borderId="38" xfId="0" applyNumberFormat="1" applyFont="1" applyBorder="1" applyAlignment="1">
      <alignment horizontal="center" wrapText="1"/>
    </xf>
    <xf numFmtId="0" fontId="10" fillId="0" borderId="101" xfId="0" applyNumberFormat="1" applyFont="1" applyBorder="1" applyAlignment="1">
      <alignment horizontal="center" vertical="center" textRotation="90"/>
    </xf>
    <xf numFmtId="0" fontId="10" fillId="0" borderId="102" xfId="0" applyNumberFormat="1" applyFont="1" applyBorder="1" applyAlignment="1">
      <alignment horizontal="center" vertical="center" textRotation="90"/>
    </xf>
    <xf numFmtId="0" fontId="16" fillId="0" borderId="103" xfId="0" applyNumberFormat="1" applyFont="1" applyBorder="1" applyAlignment="1">
      <alignment horizontal="center" vertical="center" textRotation="90"/>
    </xf>
    <xf numFmtId="0" fontId="16" fillId="0" borderId="72" xfId="0" applyNumberFormat="1" applyFont="1" applyBorder="1" applyAlignment="1">
      <alignment horizontal="center" vertical="center" textRotation="90"/>
    </xf>
    <xf numFmtId="0" fontId="1" fillId="0" borderId="105" xfId="0" applyNumberFormat="1" applyFont="1" applyBorder="1" applyAlignment="1">
      <alignment horizontal="left"/>
    </xf>
    <xf numFmtId="0" fontId="1" fillId="0" borderId="107" xfId="0" applyNumberFormat="1" applyFont="1" applyBorder="1" applyAlignment="1">
      <alignment horizontal="left"/>
    </xf>
    <xf numFmtId="0" fontId="1" fillId="0" borderId="108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left" vertical="center"/>
    </xf>
    <xf numFmtId="0" fontId="1" fillId="0" borderId="12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92" xfId="0" applyNumberFormat="1" applyFont="1" applyBorder="1" applyAlignment="1">
      <alignment horizontal="left" wrapText="1"/>
    </xf>
    <xf numFmtId="0" fontId="1" fillId="0" borderId="37" xfId="0" applyNumberFormat="1" applyFont="1" applyBorder="1" applyAlignment="1">
      <alignment horizontal="left" wrapText="1"/>
    </xf>
    <xf numFmtId="0" fontId="1" fillId="0" borderId="99" xfId="0" applyNumberFormat="1" applyFont="1" applyBorder="1" applyAlignment="1">
      <alignment horizontal="left" wrapText="1"/>
    </xf>
    <xf numFmtId="0" fontId="1" fillId="0" borderId="0" xfId="0" applyNumberFormat="1" applyFont="1"/>
    <xf numFmtId="0" fontId="29" fillId="0" borderId="43" xfId="0" applyNumberFormat="1" applyFont="1" applyBorder="1" applyAlignment="1">
      <alignment horizontal="left"/>
    </xf>
    <xf numFmtId="49" fontId="29" fillId="0" borderId="27" xfId="0" applyNumberFormat="1" applyFont="1" applyBorder="1" applyAlignment="1">
      <alignment horizontal="center"/>
    </xf>
    <xf numFmtId="2" fontId="30" fillId="0" borderId="43" xfId="0" applyNumberFormat="1" applyFont="1" applyBorder="1" applyAlignment="1">
      <alignment horizontal="center"/>
    </xf>
    <xf numFmtId="0" fontId="29" fillId="0" borderId="29" xfId="0" applyNumberFormat="1" applyFont="1" applyBorder="1" applyAlignment="1">
      <alignment horizontal="center"/>
    </xf>
    <xf numFmtId="2" fontId="31" fillId="0" borderId="27" xfId="0" applyNumberFormat="1" applyFont="1" applyBorder="1" applyAlignment="1">
      <alignment horizontal="center"/>
    </xf>
    <xf numFmtId="2" fontId="31" fillId="0" borderId="68" xfId="0" applyNumberFormat="1" applyFont="1" applyBorder="1" applyAlignment="1">
      <alignment horizontal="center"/>
    </xf>
    <xf numFmtId="2" fontId="31" fillId="0" borderId="31" xfId="0" applyNumberFormat="1" applyFont="1" applyBorder="1" applyAlignment="1">
      <alignment horizontal="center"/>
    </xf>
    <xf numFmtId="2" fontId="31" fillId="0" borderId="29" xfId="0" applyNumberFormat="1" applyFont="1" applyBorder="1" applyAlignment="1">
      <alignment horizontal="center"/>
    </xf>
    <xf numFmtId="0" fontId="32" fillId="0" borderId="44" xfId="0" applyNumberFormat="1" applyFont="1" applyBorder="1" applyAlignment="1">
      <alignment horizontal="center"/>
    </xf>
    <xf numFmtId="0" fontId="32" fillId="0" borderId="31" xfId="0" applyNumberFormat="1" applyFont="1" applyBorder="1" applyAlignment="1">
      <alignment horizontal="center"/>
    </xf>
    <xf numFmtId="0" fontId="32" fillId="0" borderId="45" xfId="0" applyNumberFormat="1" applyFont="1" applyBorder="1" applyAlignment="1">
      <alignment horizontal="center"/>
    </xf>
    <xf numFmtId="0" fontId="32" fillId="0" borderId="68" xfId="0" applyNumberFormat="1" applyFont="1" applyBorder="1" applyAlignment="1">
      <alignment horizontal="center"/>
    </xf>
    <xf numFmtId="0" fontId="29" fillId="0" borderId="43" xfId="0" applyNumberFormat="1" applyFont="1" applyBorder="1" applyAlignment="1">
      <alignment horizontal="left"/>
    </xf>
    <xf numFmtId="0" fontId="1" fillId="0" borderId="109" xfId="0" applyNumberFormat="1" applyFont="1" applyBorder="1" applyAlignment="1">
      <alignment horizontal="left"/>
    </xf>
    <xf numFmtId="0" fontId="1" fillId="0" borderId="95" xfId="0" applyNumberFormat="1" applyFont="1" applyBorder="1" applyAlignment="1">
      <alignment horizontal="left"/>
    </xf>
    <xf numFmtId="49" fontId="28" fillId="0" borderId="104" xfId="0" applyNumberFormat="1" applyFont="1" applyBorder="1" applyAlignment="1">
      <alignment horizontal="center"/>
    </xf>
    <xf numFmtId="2" fontId="30" fillId="0" borderId="0" xfId="0" applyNumberFormat="1" applyFont="1" applyBorder="1" applyAlignment="1">
      <alignment horizontal="center"/>
    </xf>
    <xf numFmtId="0" fontId="28" fillId="0" borderId="58" xfId="0" applyNumberFormat="1" applyFont="1" applyBorder="1" applyAlignment="1">
      <alignment horizontal="center"/>
    </xf>
    <xf numFmtId="0" fontId="32" fillId="0" borderId="83" xfId="0" applyNumberFormat="1" applyFont="1" applyBorder="1" applyAlignment="1">
      <alignment horizontal="center"/>
    </xf>
    <xf numFmtId="0" fontId="28" fillId="0" borderId="27" xfId="0" applyNumberFormat="1" applyFont="1" applyBorder="1" applyAlignment="1">
      <alignment horizontal="left"/>
    </xf>
    <xf numFmtId="49" fontId="28" fillId="0" borderId="27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0" fontId="28" fillId="0" borderId="29" xfId="0" applyNumberFormat="1" applyFont="1" applyBorder="1" applyAlignment="1">
      <alignment horizontal="center"/>
    </xf>
    <xf numFmtId="2" fontId="34" fillId="0" borderId="27" xfId="0" applyNumberFormat="1" applyFont="1" applyBorder="1" applyAlignment="1">
      <alignment horizontal="center"/>
    </xf>
    <xf numFmtId="2" fontId="34" fillId="0" borderId="68" xfId="0" applyNumberFormat="1" applyFont="1" applyBorder="1" applyAlignment="1">
      <alignment horizontal="center"/>
    </xf>
    <xf numFmtId="2" fontId="34" fillId="0" borderId="31" xfId="0" applyNumberFormat="1" applyFont="1" applyBorder="1" applyAlignment="1">
      <alignment horizontal="center"/>
    </xf>
    <xf numFmtId="2" fontId="34" fillId="0" borderId="29" xfId="0" applyNumberFormat="1" applyFont="1" applyBorder="1" applyAlignment="1">
      <alignment horizontal="center"/>
    </xf>
    <xf numFmtId="0" fontId="34" fillId="0" borderId="44" xfId="0" applyNumberFormat="1" applyFont="1" applyBorder="1" applyAlignment="1">
      <alignment horizontal="center"/>
    </xf>
    <xf numFmtId="0" fontId="34" fillId="0" borderId="31" xfId="0" applyNumberFormat="1" applyFont="1" applyBorder="1" applyAlignment="1">
      <alignment horizontal="center"/>
    </xf>
    <xf numFmtId="0" fontId="34" fillId="0" borderId="45" xfId="0" applyNumberFormat="1" applyFont="1" applyBorder="1" applyAlignment="1">
      <alignment horizontal="center"/>
    </xf>
    <xf numFmtId="0" fontId="34" fillId="0" borderId="68" xfId="0" applyNumberFormat="1" applyFont="1" applyBorder="1" applyAlignment="1">
      <alignment horizontal="center"/>
    </xf>
    <xf numFmtId="0" fontId="28" fillId="0" borderId="64" xfId="0" applyNumberFormat="1" applyFont="1" applyBorder="1" applyAlignment="1">
      <alignment horizontal="left"/>
    </xf>
    <xf numFmtId="49" fontId="28" fillId="0" borderId="65" xfId="0" applyNumberFormat="1" applyFont="1" applyBorder="1" applyAlignment="1">
      <alignment horizontal="center"/>
    </xf>
    <xf numFmtId="2" fontId="33" fillId="0" borderId="64" xfId="0" applyNumberFormat="1" applyFont="1" applyBorder="1" applyAlignment="1">
      <alignment horizontal="center"/>
    </xf>
    <xf numFmtId="2" fontId="34" fillId="0" borderId="65" xfId="0" applyNumberFormat="1" applyFont="1" applyBorder="1" applyAlignment="1">
      <alignment horizontal="center"/>
    </xf>
    <xf numFmtId="2" fontId="34" fillId="0" borderId="40" xfId="0" applyNumberFormat="1" applyFont="1" applyBorder="1" applyAlignment="1">
      <alignment horizontal="center"/>
    </xf>
    <xf numFmtId="2" fontId="34" fillId="0" borderId="41" xfId="0" applyNumberFormat="1" applyFont="1" applyBorder="1" applyAlignment="1">
      <alignment horizontal="center"/>
    </xf>
    <xf numFmtId="2" fontId="34" fillId="0" borderId="39" xfId="0" applyNumberFormat="1" applyFont="1" applyBorder="1" applyAlignment="1">
      <alignment horizontal="center"/>
    </xf>
    <xf numFmtId="0" fontId="34" fillId="0" borderId="83" xfId="0" applyNumberFormat="1" applyFont="1" applyBorder="1" applyAlignment="1">
      <alignment horizontal="center"/>
    </xf>
    <xf numFmtId="0" fontId="29" fillId="0" borderId="27" xfId="0" applyNumberFormat="1" applyFont="1" applyBorder="1" applyAlignment="1">
      <alignment horizontal="left"/>
    </xf>
    <xf numFmtId="0" fontId="29" fillId="0" borderId="95" xfId="0" applyNumberFormat="1" applyFont="1" applyBorder="1" applyAlignment="1">
      <alignment horizontal="left"/>
    </xf>
    <xf numFmtId="0" fontId="1" fillId="0" borderId="91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left"/>
    </xf>
    <xf numFmtId="2" fontId="31" fillId="0" borderId="8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0" fontId="32" fillId="0" borderId="61" xfId="0" applyNumberFormat="1" applyFont="1" applyBorder="1" applyAlignment="1">
      <alignment horizontal="center"/>
    </xf>
    <xf numFmtId="0" fontId="32" fillId="0" borderId="33" xfId="0" applyNumberFormat="1" applyFont="1" applyBorder="1" applyAlignment="1">
      <alignment horizontal="center"/>
    </xf>
    <xf numFmtId="0" fontId="32" fillId="0" borderId="34" xfId="0" applyNumberFormat="1" applyFont="1" applyBorder="1" applyAlignment="1">
      <alignment horizontal="center"/>
    </xf>
    <xf numFmtId="0" fontId="32" fillId="0" borderId="9" xfId="0" applyNumberFormat="1" applyFont="1" applyBorder="1" applyAlignment="1">
      <alignment horizontal="center"/>
    </xf>
    <xf numFmtId="2" fontId="31" fillId="0" borderId="40" xfId="0" applyNumberFormat="1" applyFont="1" applyBorder="1" applyAlignment="1">
      <alignment horizontal="center"/>
    </xf>
    <xf numFmtId="0" fontId="29" fillId="0" borderId="0" xfId="0" applyNumberFormat="1" applyFont="1"/>
    <xf numFmtId="0" fontId="29" fillId="0" borderId="23" xfId="0" applyNumberFormat="1" applyFont="1" applyBorder="1" applyAlignment="1">
      <alignment horizontal="left"/>
    </xf>
    <xf numFmtId="0" fontId="29" fillId="0" borderId="97" xfId="0" applyNumberFormat="1" applyFont="1" applyBorder="1" applyAlignment="1">
      <alignment horizontal="left"/>
    </xf>
    <xf numFmtId="0" fontId="29" fillId="0" borderId="87" xfId="0" applyNumberFormat="1" applyFont="1" applyBorder="1" applyAlignment="1">
      <alignment horizontal="left"/>
    </xf>
    <xf numFmtId="49" fontId="29" fillId="0" borderId="13" xfId="0" applyNumberFormat="1" applyFont="1" applyBorder="1" applyAlignment="1">
      <alignment horizontal="center"/>
    </xf>
    <xf numFmtId="2" fontId="30" fillId="0" borderId="87" xfId="0" applyNumberFormat="1" applyFont="1" applyBorder="1" applyAlignment="1">
      <alignment horizontal="center"/>
    </xf>
    <xf numFmtId="0" fontId="29" fillId="0" borderId="10" xfId="0" applyNumberFormat="1" applyFont="1" applyBorder="1" applyAlignment="1">
      <alignment horizontal="center"/>
    </xf>
    <xf numFmtId="0" fontId="32" fillId="0" borderId="5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view="pageBreakPreview" zoomScale="60" zoomScaleNormal="100" workbookViewId="0">
      <selection activeCell="A24" sqref="A24:N24"/>
    </sheetView>
  </sheetViews>
  <sheetFormatPr defaultColWidth="9" defaultRowHeight="12.75"/>
  <cols>
    <col min="8" max="8" width="9.5703125" customWidth="1"/>
    <col min="13" max="13" width="7" customWidth="1"/>
    <col min="14" max="14" width="13.5703125" customWidth="1"/>
    <col min="15" max="15" width="3.7109375" customWidth="1"/>
  </cols>
  <sheetData>
    <row r="2" spans="1:14" s="1" customFormat="1">
      <c r="A2" s="217" t="s">
        <v>0</v>
      </c>
      <c r="B2" s="217"/>
      <c r="C2" s="217"/>
      <c r="D2" s="217"/>
      <c r="E2" s="3"/>
      <c r="F2" s="3"/>
      <c r="G2" s="3"/>
      <c r="H2" s="3"/>
      <c r="I2" s="3"/>
      <c r="J2" s="3"/>
      <c r="K2" s="216" t="s">
        <v>1</v>
      </c>
      <c r="L2" s="216"/>
      <c r="M2" s="216"/>
      <c r="N2" s="216"/>
    </row>
    <row r="3" spans="1:14">
      <c r="A3" t="s">
        <v>2</v>
      </c>
      <c r="K3" s="218" t="s">
        <v>3</v>
      </c>
      <c r="L3" s="218"/>
      <c r="M3" s="218"/>
      <c r="N3" s="218"/>
    </row>
    <row r="4" spans="1:14">
      <c r="A4" s="4" t="s">
        <v>4</v>
      </c>
    </row>
    <row r="5" spans="1:14">
      <c r="A5" s="4"/>
      <c r="B5" s="4"/>
      <c r="C5" s="4"/>
    </row>
    <row r="6" spans="1:14">
      <c r="A6" s="5"/>
      <c r="B6" s="5"/>
      <c r="C6" s="5"/>
      <c r="D6" t="s">
        <v>5</v>
      </c>
      <c r="K6" s="4"/>
      <c r="L6" s="5"/>
      <c r="M6" s="5"/>
      <c r="N6" t="s">
        <v>6</v>
      </c>
    </row>
    <row r="8" spans="1:14">
      <c r="C8" t="s">
        <v>314</v>
      </c>
      <c r="L8" s="218" t="s">
        <v>314</v>
      </c>
      <c r="M8" s="218"/>
      <c r="N8" s="218"/>
    </row>
    <row r="9" spans="1:14">
      <c r="L9" s="218"/>
      <c r="M9" s="218"/>
      <c r="N9" s="218"/>
    </row>
    <row r="12" spans="1:14">
      <c r="A12" s="2" t="s">
        <v>0</v>
      </c>
    </row>
    <row r="13" spans="1:14">
      <c r="A13" t="s">
        <v>7</v>
      </c>
      <c r="B13" s="2"/>
      <c r="C13" s="2"/>
      <c r="D13" s="2"/>
      <c r="E13" s="3"/>
    </row>
    <row r="14" spans="1:14">
      <c r="A14" t="s">
        <v>8</v>
      </c>
    </row>
    <row r="15" spans="1:14">
      <c r="A15" s="215" t="s">
        <v>9</v>
      </c>
      <c r="B15" s="215"/>
      <c r="C15" s="215"/>
      <c r="D15" s="215"/>
      <c r="E15" s="215"/>
      <c r="F15" s="215"/>
      <c r="G15" s="215"/>
    </row>
    <row r="16" spans="1:14">
      <c r="A16" t="s">
        <v>10</v>
      </c>
    </row>
    <row r="17" spans="1:14">
      <c r="A17" s="4"/>
      <c r="B17" s="4"/>
      <c r="C17" s="4"/>
    </row>
    <row r="18" spans="1:14">
      <c r="A18" s="5"/>
      <c r="B18" s="5"/>
      <c r="C18" s="5"/>
      <c r="D18" t="s">
        <v>11</v>
      </c>
    </row>
    <row r="20" spans="1:14">
      <c r="C20" t="s">
        <v>314</v>
      </c>
    </row>
    <row r="23" spans="1:14" ht="18">
      <c r="A23" s="214" t="s">
        <v>12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</row>
    <row r="24" spans="1:14" ht="18">
      <c r="A24" s="214" t="s">
        <v>13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</row>
    <row r="25" spans="1:14" s="7" customFormat="1" ht="21.75" customHeight="1">
      <c r="A25" s="214" t="s">
        <v>14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</row>
    <row r="26" spans="1:14" s="7" customFormat="1" ht="21" customHeight="1">
      <c r="A26" s="213" t="s">
        <v>15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</row>
    <row r="27" spans="1:14" s="7" customFormat="1" ht="19.5" customHeight="1">
      <c r="A27" s="213" t="s">
        <v>16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</row>
    <row r="28" spans="1:14" ht="18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21" customHeight="1">
      <c r="A29" s="9" t="s">
        <v>17</v>
      </c>
      <c r="F29" s="8"/>
      <c r="G29" s="8"/>
      <c r="H29" s="8"/>
      <c r="I29" s="8"/>
      <c r="J29" s="8"/>
      <c r="K29" s="8"/>
      <c r="L29" s="8"/>
      <c r="M29" s="8"/>
      <c r="N29" s="8"/>
    </row>
    <row r="30" spans="1:14">
      <c r="A30" s="6" t="s">
        <v>18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11">
    <mergeCell ref="A15:G15"/>
    <mergeCell ref="K2:N2"/>
    <mergeCell ref="A2:D2"/>
    <mergeCell ref="K3:N3"/>
    <mergeCell ref="L9:N9"/>
    <mergeCell ref="L8:N8"/>
    <mergeCell ref="A27:N27"/>
    <mergeCell ref="A23:N23"/>
    <mergeCell ref="A24:N24"/>
    <mergeCell ref="A25:N25"/>
    <mergeCell ref="A26:N26"/>
  </mergeCells>
  <pageMargins left="0.75" right="0.75" top="1" bottom="1" header="0.5" footer="0.5"/>
  <pageSetup paperSize="9" scale="93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view="pageBreakPreview" zoomScaleNormal="100" zoomScaleSheetLayoutView="100" workbookViewId="0">
      <selection activeCell="F10" sqref="A10:XFD10"/>
    </sheetView>
  </sheetViews>
  <sheetFormatPr defaultColWidth="9" defaultRowHeight="12.75"/>
  <cols>
    <col min="1" max="1" width="4.28515625" customWidth="1"/>
    <col min="3" max="3" width="8.85546875" customWidth="1"/>
    <col min="5" max="5" width="22" customWidth="1"/>
    <col min="6" max="6" width="9.42578125" bestFit="1" customWidth="1"/>
    <col min="7" max="7" width="9.7109375" hidden="1" customWidth="1"/>
    <col min="8" max="8" width="7.5703125" customWidth="1"/>
    <col min="9" max="9" width="16" customWidth="1"/>
    <col min="10" max="11" width="9.140625" bestFit="1" customWidth="1"/>
    <col min="12" max="12" width="11.140625" bestFit="1" customWidth="1"/>
    <col min="13" max="15" width="7" bestFit="1" customWidth="1"/>
    <col min="16" max="16" width="5.42578125" bestFit="1" customWidth="1"/>
    <col min="17" max="17" width="5.7109375" bestFit="1" customWidth="1"/>
    <col min="18" max="19" width="6.140625" bestFit="1" customWidth="1"/>
    <col min="20" max="20" width="5.7109375" bestFit="1" customWidth="1"/>
  </cols>
  <sheetData>
    <row r="1" spans="1:20">
      <c r="A1" s="219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1"/>
    </row>
    <row r="2" spans="1:20" ht="31.5" customHeight="1">
      <c r="A2" s="235" t="s">
        <v>20</v>
      </c>
      <c r="B2" s="236"/>
      <c r="C2" s="236"/>
      <c r="D2" s="236"/>
      <c r="E2" s="237"/>
      <c r="F2" s="231" t="s">
        <v>21</v>
      </c>
      <c r="G2" s="10"/>
      <c r="H2" s="233" t="s">
        <v>22</v>
      </c>
      <c r="I2" s="231" t="s">
        <v>23</v>
      </c>
      <c r="J2" s="228" t="s">
        <v>24</v>
      </c>
      <c r="K2" s="229"/>
      <c r="L2" s="230"/>
      <c r="M2" s="222" t="s">
        <v>25</v>
      </c>
      <c r="N2" s="223"/>
      <c r="O2" s="223"/>
      <c r="P2" s="224"/>
      <c r="Q2" s="222" t="s">
        <v>26</v>
      </c>
      <c r="R2" s="223"/>
      <c r="S2" s="223"/>
      <c r="T2" s="224"/>
    </row>
    <row r="3" spans="1:20" ht="30.75" customHeight="1">
      <c r="A3" s="238"/>
      <c r="B3" s="239"/>
      <c r="C3" s="239"/>
      <c r="D3" s="239"/>
      <c r="E3" s="240"/>
      <c r="F3" s="232"/>
      <c r="G3" s="11" t="s">
        <v>27</v>
      </c>
      <c r="H3" s="234"/>
      <c r="I3" s="232"/>
      <c r="J3" s="12" t="s">
        <v>28</v>
      </c>
      <c r="K3" s="13" t="s">
        <v>29</v>
      </c>
      <c r="L3" s="14" t="s">
        <v>30</v>
      </c>
      <c r="M3" s="15" t="s">
        <v>31</v>
      </c>
      <c r="N3" s="16" t="s">
        <v>32</v>
      </c>
      <c r="O3" s="16" t="s">
        <v>33</v>
      </c>
      <c r="P3" s="17" t="s">
        <v>34</v>
      </c>
      <c r="Q3" s="15" t="s">
        <v>35</v>
      </c>
      <c r="R3" s="16" t="s">
        <v>36</v>
      </c>
      <c r="S3" s="16" t="s">
        <v>37</v>
      </c>
      <c r="T3" s="17" t="s">
        <v>38</v>
      </c>
    </row>
    <row r="4" spans="1:20">
      <c r="A4" s="299" t="s">
        <v>232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1"/>
    </row>
    <row r="5" spans="1:20" ht="15" customHeight="1">
      <c r="A5" s="279" t="s">
        <v>40</v>
      </c>
      <c r="B5" s="263" t="s">
        <v>100</v>
      </c>
      <c r="C5" s="264"/>
      <c r="D5" s="264"/>
      <c r="E5" s="265"/>
      <c r="F5" s="29" t="s">
        <v>101</v>
      </c>
      <c r="G5" s="30"/>
      <c r="H5" s="31" t="s">
        <v>102</v>
      </c>
      <c r="I5" s="32">
        <v>183.2</v>
      </c>
      <c r="J5" s="33">
        <v>4.96</v>
      </c>
      <c r="K5" s="34">
        <v>7.75</v>
      </c>
      <c r="L5" s="35">
        <v>24.24</v>
      </c>
      <c r="M5" s="25">
        <v>8.4</v>
      </c>
      <c r="N5" s="25">
        <v>1</v>
      </c>
      <c r="O5" s="25">
        <v>20.5</v>
      </c>
      <c r="P5" s="27">
        <v>0.33</v>
      </c>
      <c r="Q5" s="27">
        <v>3.3000000000000002E-2</v>
      </c>
      <c r="R5" s="26">
        <v>0</v>
      </c>
      <c r="S5" s="26">
        <v>0.04</v>
      </c>
      <c r="T5" s="27">
        <v>0.4</v>
      </c>
    </row>
    <row r="6" spans="1:20" ht="16.5" customHeight="1">
      <c r="A6" s="261"/>
      <c r="B6" s="258" t="s">
        <v>124</v>
      </c>
      <c r="C6" s="251"/>
      <c r="D6" s="251"/>
      <c r="E6" s="259"/>
      <c r="F6" s="18" t="s">
        <v>233</v>
      </c>
      <c r="G6" s="19"/>
      <c r="H6" s="20" t="s">
        <v>215</v>
      </c>
      <c r="I6" s="21">
        <v>63</v>
      </c>
      <c r="J6" s="22">
        <v>5.08</v>
      </c>
      <c r="K6" s="23">
        <v>4.5999999999999996</v>
      </c>
      <c r="L6" s="24">
        <v>0.28000000000000003</v>
      </c>
      <c r="M6" s="37">
        <v>22</v>
      </c>
      <c r="N6" s="38">
        <v>5</v>
      </c>
      <c r="O6" s="38">
        <v>77</v>
      </c>
      <c r="P6" s="39">
        <v>1</v>
      </c>
      <c r="Q6" s="40">
        <v>0.03</v>
      </c>
      <c r="R6" s="38">
        <v>0</v>
      </c>
      <c r="S6" s="38">
        <v>0.1</v>
      </c>
      <c r="T6" s="39">
        <v>0.2</v>
      </c>
    </row>
    <row r="7" spans="1:20" ht="16.5" customHeight="1">
      <c r="A7" s="261"/>
      <c r="B7" s="258" t="s">
        <v>234</v>
      </c>
      <c r="C7" s="251"/>
      <c r="D7" s="251"/>
      <c r="E7" s="259"/>
      <c r="F7" s="18" t="s">
        <v>235</v>
      </c>
      <c r="G7" s="19"/>
      <c r="H7" s="20" t="s">
        <v>236</v>
      </c>
      <c r="I7" s="21">
        <v>81</v>
      </c>
      <c r="J7" s="22">
        <v>1.52</v>
      </c>
      <c r="K7" s="23">
        <v>1.35</v>
      </c>
      <c r="L7" s="24">
        <v>15.9</v>
      </c>
      <c r="M7" s="37">
        <v>7</v>
      </c>
      <c r="N7" s="38">
        <v>5</v>
      </c>
      <c r="O7" s="38">
        <v>11</v>
      </c>
      <c r="P7" s="39">
        <v>1</v>
      </c>
      <c r="Q7" s="40">
        <v>0</v>
      </c>
      <c r="R7" s="38">
        <v>0</v>
      </c>
      <c r="S7" s="38">
        <v>0</v>
      </c>
      <c r="T7" s="39">
        <v>0</v>
      </c>
    </row>
    <row r="8" spans="1:20" ht="17.25" customHeight="1">
      <c r="A8" s="281"/>
      <c r="B8" s="263" t="s">
        <v>237</v>
      </c>
      <c r="C8" s="264"/>
      <c r="D8" s="264"/>
      <c r="E8" s="265"/>
      <c r="F8" s="29" t="s">
        <v>110</v>
      </c>
      <c r="G8" s="30"/>
      <c r="H8" s="31" t="s">
        <v>99</v>
      </c>
      <c r="I8" s="32">
        <v>269.89999999999998</v>
      </c>
      <c r="J8" s="33">
        <v>7.81</v>
      </c>
      <c r="K8" s="34">
        <v>9.5</v>
      </c>
      <c r="L8" s="35">
        <v>31.56</v>
      </c>
      <c r="M8" s="25">
        <v>83.7</v>
      </c>
      <c r="N8" s="26">
        <v>8.6</v>
      </c>
      <c r="O8" s="26">
        <v>176.2</v>
      </c>
      <c r="P8" s="27">
        <v>1.29</v>
      </c>
      <c r="Q8" s="28">
        <v>0.13</v>
      </c>
      <c r="R8" s="26">
        <v>0.72</v>
      </c>
      <c r="S8" s="26">
        <v>0.04</v>
      </c>
      <c r="T8" s="27">
        <v>0.15</v>
      </c>
    </row>
    <row r="9" spans="1:20">
      <c r="A9" s="286" t="s">
        <v>54</v>
      </c>
      <c r="B9" s="287"/>
      <c r="C9" s="287"/>
      <c r="D9" s="287"/>
      <c r="E9" s="287"/>
      <c r="F9" s="288"/>
      <c r="G9" s="131"/>
      <c r="H9" s="161"/>
      <c r="I9" s="55">
        <f t="shared" ref="I9:T9" si="0">SUM(I5:I8)</f>
        <v>597.09999999999991</v>
      </c>
      <c r="J9" s="56">
        <f t="shared" si="0"/>
        <v>19.369999999999997</v>
      </c>
      <c r="K9" s="57">
        <f t="shared" si="0"/>
        <v>23.2</v>
      </c>
      <c r="L9" s="58">
        <f t="shared" si="0"/>
        <v>71.98</v>
      </c>
      <c r="M9" s="59">
        <f t="shared" si="0"/>
        <v>121.1</v>
      </c>
      <c r="N9" s="60">
        <f t="shared" si="0"/>
        <v>19.600000000000001</v>
      </c>
      <c r="O9" s="60">
        <f t="shared" si="0"/>
        <v>284.7</v>
      </c>
      <c r="P9" s="61">
        <f t="shared" si="0"/>
        <v>3.62</v>
      </c>
      <c r="Q9" s="59">
        <f t="shared" si="0"/>
        <v>0.193</v>
      </c>
      <c r="R9" s="60">
        <f t="shared" si="0"/>
        <v>0.72</v>
      </c>
      <c r="S9" s="60">
        <f t="shared" si="0"/>
        <v>0.18000000000000002</v>
      </c>
      <c r="T9" s="62">
        <f t="shared" si="0"/>
        <v>0.75000000000000011</v>
      </c>
    </row>
    <row r="10" spans="1:20" s="206" customFormat="1">
      <c r="A10" s="260" t="s">
        <v>55</v>
      </c>
      <c r="B10" s="363" t="s">
        <v>380</v>
      </c>
      <c r="C10" s="324"/>
      <c r="D10" s="324"/>
      <c r="E10" s="364"/>
      <c r="F10" s="325" t="s">
        <v>57</v>
      </c>
      <c r="G10" s="326"/>
      <c r="H10" s="327" t="s">
        <v>385</v>
      </c>
      <c r="I10" s="367">
        <v>125.1</v>
      </c>
      <c r="J10" s="368">
        <v>1.4</v>
      </c>
      <c r="K10" s="369">
        <v>10.039999999999999</v>
      </c>
      <c r="L10" s="370">
        <v>7.29</v>
      </c>
      <c r="M10" s="371">
        <v>31.24</v>
      </c>
      <c r="N10" s="372">
        <v>19.53</v>
      </c>
      <c r="O10" s="372">
        <v>0.82799999999999996</v>
      </c>
      <c r="P10" s="373">
        <v>0.47</v>
      </c>
      <c r="Q10" s="374">
        <v>0.04</v>
      </c>
      <c r="R10" s="372">
        <v>9.6300000000000008</v>
      </c>
      <c r="S10" s="372">
        <v>0</v>
      </c>
      <c r="T10" s="373">
        <v>4.5</v>
      </c>
    </row>
    <row r="11" spans="1:20" ht="15" customHeight="1">
      <c r="A11" s="261"/>
      <c r="B11" s="255" t="s">
        <v>139</v>
      </c>
      <c r="C11" s="256"/>
      <c r="D11" s="256"/>
      <c r="E11" s="257"/>
      <c r="F11" s="68" t="s">
        <v>77</v>
      </c>
      <c r="G11" s="30"/>
      <c r="H11" s="133" t="s">
        <v>140</v>
      </c>
      <c r="I11" s="138">
        <v>91.2</v>
      </c>
      <c r="J11" s="33">
        <v>1.87</v>
      </c>
      <c r="K11" s="34">
        <v>2.2000000000000002</v>
      </c>
      <c r="L11" s="35">
        <v>13.5</v>
      </c>
      <c r="M11" s="64">
        <v>45.98</v>
      </c>
      <c r="N11" s="65">
        <v>13.2</v>
      </c>
      <c r="O11" s="65">
        <v>67.2</v>
      </c>
      <c r="P11" s="66">
        <v>0.88</v>
      </c>
      <c r="Q11" s="67">
        <v>9.6000000000000002E-2</v>
      </c>
      <c r="R11" s="65">
        <v>9.6</v>
      </c>
      <c r="S11" s="65">
        <v>0.32</v>
      </c>
      <c r="T11" s="66">
        <v>0.56000000000000005</v>
      </c>
    </row>
    <row r="12" spans="1:20" ht="14.25">
      <c r="A12" s="261"/>
      <c r="B12" s="247" t="s">
        <v>118</v>
      </c>
      <c r="C12" s="248"/>
      <c r="D12" s="248"/>
      <c r="E12" s="249"/>
      <c r="F12" s="68" t="s">
        <v>119</v>
      </c>
      <c r="G12" s="30"/>
      <c r="H12" s="31" t="s">
        <v>238</v>
      </c>
      <c r="I12" s="138">
        <v>234</v>
      </c>
      <c r="J12" s="33">
        <v>18.7</v>
      </c>
      <c r="K12" s="34">
        <v>21.6</v>
      </c>
      <c r="L12" s="35">
        <v>3.7</v>
      </c>
      <c r="M12" s="64">
        <v>18.2</v>
      </c>
      <c r="N12" s="65">
        <v>17</v>
      </c>
      <c r="O12" s="65">
        <v>185</v>
      </c>
      <c r="P12" s="66">
        <v>5.6</v>
      </c>
      <c r="Q12" s="67">
        <v>0.19</v>
      </c>
      <c r="R12" s="65">
        <v>12.6</v>
      </c>
      <c r="S12" s="65">
        <v>0.02</v>
      </c>
      <c r="T12" s="66">
        <v>14.8</v>
      </c>
    </row>
    <row r="13" spans="1:20" ht="14.25">
      <c r="A13" s="261"/>
      <c r="B13" s="250" t="s">
        <v>83</v>
      </c>
      <c r="C13" s="251"/>
      <c r="D13" s="251"/>
      <c r="E13" s="252"/>
      <c r="F13" s="18" t="s">
        <v>84</v>
      </c>
      <c r="G13" s="19"/>
      <c r="H13" s="20" t="s">
        <v>85</v>
      </c>
      <c r="I13" s="21">
        <v>156.30000000000001</v>
      </c>
      <c r="J13" s="22">
        <v>5.66</v>
      </c>
      <c r="K13" s="23">
        <v>0.67</v>
      </c>
      <c r="L13" s="24">
        <v>31.92</v>
      </c>
      <c r="M13" s="37">
        <v>4.8600000000000003</v>
      </c>
      <c r="N13" s="38">
        <v>10.8</v>
      </c>
      <c r="O13" s="38">
        <v>65</v>
      </c>
      <c r="P13" s="39">
        <v>0.5</v>
      </c>
      <c r="Q13" s="40">
        <v>2.5000000000000001E-2</v>
      </c>
      <c r="R13" s="38">
        <v>0</v>
      </c>
      <c r="S13" s="38">
        <v>2.5000000000000001E-2</v>
      </c>
      <c r="T13" s="39">
        <v>0.25</v>
      </c>
    </row>
    <row r="14" spans="1:20" ht="14.25">
      <c r="A14" s="261"/>
      <c r="B14" s="258" t="s">
        <v>146</v>
      </c>
      <c r="C14" s="251"/>
      <c r="D14" s="251"/>
      <c r="E14" s="259"/>
      <c r="F14" s="18" t="s">
        <v>66</v>
      </c>
      <c r="G14" s="19"/>
      <c r="H14" s="20" t="s">
        <v>67</v>
      </c>
      <c r="I14" s="21">
        <v>114.8</v>
      </c>
      <c r="J14" s="22">
        <v>0.78</v>
      </c>
      <c r="K14" s="23">
        <v>0.05</v>
      </c>
      <c r="L14" s="24">
        <v>27.63</v>
      </c>
      <c r="M14" s="37">
        <v>32.32</v>
      </c>
      <c r="N14" s="38">
        <v>14.56</v>
      </c>
      <c r="O14" s="38">
        <v>21.9</v>
      </c>
      <c r="P14" s="39">
        <v>0.48</v>
      </c>
      <c r="Q14" s="40">
        <v>0.02</v>
      </c>
      <c r="R14" s="38">
        <v>0.6</v>
      </c>
      <c r="S14" s="38">
        <v>0</v>
      </c>
      <c r="T14" s="39">
        <v>0.1</v>
      </c>
    </row>
    <row r="15" spans="1:20" ht="14.25">
      <c r="A15" s="261"/>
      <c r="B15" s="250" t="s">
        <v>68</v>
      </c>
      <c r="C15" s="251"/>
      <c r="D15" s="251"/>
      <c r="E15" s="252"/>
      <c r="F15" s="71" t="s">
        <v>69</v>
      </c>
      <c r="G15" s="72"/>
      <c r="H15" s="44"/>
      <c r="I15" s="73">
        <v>87</v>
      </c>
      <c r="J15" s="74">
        <v>3.3</v>
      </c>
      <c r="K15" s="75">
        <v>0.6</v>
      </c>
      <c r="L15" s="76">
        <v>16.7</v>
      </c>
      <c r="M15" s="77">
        <v>17.5</v>
      </c>
      <c r="N15" s="78">
        <v>23.5</v>
      </c>
      <c r="O15" s="78">
        <v>79</v>
      </c>
      <c r="P15" s="79">
        <v>1.94</v>
      </c>
      <c r="Q15" s="80">
        <v>0.08</v>
      </c>
      <c r="R15" s="78">
        <v>0</v>
      </c>
      <c r="S15" s="78">
        <v>0</v>
      </c>
      <c r="T15" s="79">
        <v>1.1599999999999999</v>
      </c>
    </row>
    <row r="16" spans="1:20" ht="14.25">
      <c r="A16" s="262"/>
      <c r="B16" s="253" t="s">
        <v>52</v>
      </c>
      <c r="C16" s="251"/>
      <c r="D16" s="251"/>
      <c r="E16" s="254"/>
      <c r="F16" s="82" t="s">
        <v>53</v>
      </c>
      <c r="G16" s="43"/>
      <c r="H16" s="44"/>
      <c r="I16" s="45">
        <v>58.8</v>
      </c>
      <c r="J16" s="46">
        <v>1.98</v>
      </c>
      <c r="K16" s="47">
        <v>0.25</v>
      </c>
      <c r="L16" s="48">
        <v>12.1</v>
      </c>
      <c r="M16" s="49">
        <v>5.8</v>
      </c>
      <c r="N16" s="50">
        <v>8.3000000000000007</v>
      </c>
      <c r="O16" s="50">
        <v>21.7</v>
      </c>
      <c r="P16" s="51">
        <v>0.5</v>
      </c>
      <c r="Q16" s="52">
        <v>0.04</v>
      </c>
      <c r="R16" s="50">
        <v>0</v>
      </c>
      <c r="S16" s="50">
        <v>0</v>
      </c>
      <c r="T16" s="51">
        <v>0.32</v>
      </c>
    </row>
    <row r="17" spans="1:20">
      <c r="A17" s="241" t="s">
        <v>70</v>
      </c>
      <c r="B17" s="242"/>
      <c r="C17" s="242"/>
      <c r="D17" s="242"/>
      <c r="E17" s="242"/>
      <c r="F17" s="243"/>
      <c r="G17" s="43"/>
      <c r="H17" s="44"/>
      <c r="I17" s="83">
        <f t="shared" ref="I17:T17" si="1">SUM(I10:I16)</f>
        <v>867.19999999999993</v>
      </c>
      <c r="J17" s="84">
        <f t="shared" si="1"/>
        <v>33.69</v>
      </c>
      <c r="K17" s="85">
        <f t="shared" si="1"/>
        <v>35.410000000000004</v>
      </c>
      <c r="L17" s="86">
        <f t="shared" si="1"/>
        <v>112.83999999999999</v>
      </c>
      <c r="M17" s="87">
        <f t="shared" si="1"/>
        <v>155.9</v>
      </c>
      <c r="N17" s="88">
        <f t="shared" si="1"/>
        <v>106.89</v>
      </c>
      <c r="O17" s="88">
        <f t="shared" si="1"/>
        <v>440.62799999999999</v>
      </c>
      <c r="P17" s="89">
        <f t="shared" si="1"/>
        <v>10.37</v>
      </c>
      <c r="Q17" s="87">
        <f t="shared" si="1"/>
        <v>0.49100000000000005</v>
      </c>
      <c r="R17" s="88">
        <f t="shared" si="1"/>
        <v>32.43</v>
      </c>
      <c r="S17" s="88">
        <f t="shared" si="1"/>
        <v>0.36500000000000005</v>
      </c>
      <c r="T17" s="90">
        <f t="shared" si="1"/>
        <v>21.69</v>
      </c>
    </row>
    <row r="18" spans="1:20" ht="14.25">
      <c r="A18" s="279" t="s">
        <v>71</v>
      </c>
      <c r="B18" s="247" t="s">
        <v>147</v>
      </c>
      <c r="C18" s="248"/>
      <c r="D18" s="248"/>
      <c r="E18" s="249"/>
      <c r="F18" s="18" t="s">
        <v>148</v>
      </c>
      <c r="G18" s="19"/>
      <c r="H18" s="20" t="s">
        <v>149</v>
      </c>
      <c r="I18" s="21">
        <v>310.8</v>
      </c>
      <c r="J18" s="22">
        <v>15.5</v>
      </c>
      <c r="K18" s="23">
        <v>12.1</v>
      </c>
      <c r="L18" s="24">
        <v>39.799999999999997</v>
      </c>
      <c r="M18" s="151">
        <v>108</v>
      </c>
      <c r="N18" s="38">
        <v>8</v>
      </c>
      <c r="O18" s="38">
        <v>121.9</v>
      </c>
      <c r="P18" s="39">
        <v>0.6</v>
      </c>
      <c r="Q18" s="40">
        <v>7.0000000000000007E-2</v>
      </c>
      <c r="R18" s="38">
        <v>0.6</v>
      </c>
      <c r="S18" s="38">
        <v>7.0000000000000007E-2</v>
      </c>
      <c r="T18" s="39">
        <v>8.0000000000000002E-3</v>
      </c>
    </row>
    <row r="19" spans="1:20" ht="14.25">
      <c r="A19" s="281"/>
      <c r="B19" s="258" t="s">
        <v>150</v>
      </c>
      <c r="C19" s="251"/>
      <c r="D19" s="251"/>
      <c r="E19" s="259"/>
      <c r="F19" s="18" t="s">
        <v>77</v>
      </c>
      <c r="G19" s="19"/>
      <c r="H19" s="20"/>
      <c r="I19" s="21">
        <v>118</v>
      </c>
      <c r="J19" s="22">
        <v>5.6</v>
      </c>
      <c r="K19" s="23">
        <v>6.4</v>
      </c>
      <c r="L19" s="24">
        <v>9.4</v>
      </c>
      <c r="M19" s="37">
        <v>192</v>
      </c>
      <c r="N19" s="38">
        <v>26</v>
      </c>
      <c r="O19" s="38">
        <v>154</v>
      </c>
      <c r="P19" s="39">
        <v>1</v>
      </c>
      <c r="Q19" s="40">
        <v>0.2</v>
      </c>
      <c r="R19" s="38">
        <v>12</v>
      </c>
      <c r="S19" s="38">
        <v>0.12</v>
      </c>
      <c r="T19" s="39">
        <v>0</v>
      </c>
    </row>
    <row r="20" spans="1:20">
      <c r="A20" s="241" t="s">
        <v>79</v>
      </c>
      <c r="B20" s="242"/>
      <c r="C20" s="242"/>
      <c r="D20" s="242"/>
      <c r="E20" s="242"/>
      <c r="F20" s="243"/>
      <c r="G20" s="43"/>
      <c r="H20" s="44"/>
      <c r="I20" s="83">
        <f t="shared" ref="I20:T20" si="2">SUM(I18:I19)</f>
        <v>428.8</v>
      </c>
      <c r="J20" s="84">
        <f t="shared" si="2"/>
        <v>21.1</v>
      </c>
      <c r="K20" s="85">
        <f t="shared" si="2"/>
        <v>18.5</v>
      </c>
      <c r="L20" s="86">
        <f t="shared" si="2"/>
        <v>49.199999999999996</v>
      </c>
      <c r="M20" s="87">
        <f t="shared" si="2"/>
        <v>300</v>
      </c>
      <c r="N20" s="88">
        <f t="shared" si="2"/>
        <v>34</v>
      </c>
      <c r="O20" s="88">
        <f t="shared" si="2"/>
        <v>275.89999999999998</v>
      </c>
      <c r="P20" s="90">
        <f t="shared" si="2"/>
        <v>1.6</v>
      </c>
      <c r="Q20" s="87">
        <f t="shared" si="2"/>
        <v>0.27</v>
      </c>
      <c r="R20" s="88">
        <f t="shared" si="2"/>
        <v>12.6</v>
      </c>
      <c r="S20" s="88">
        <f t="shared" si="2"/>
        <v>0.19</v>
      </c>
      <c r="T20" s="90">
        <f t="shared" si="2"/>
        <v>8.0000000000000002E-3</v>
      </c>
    </row>
    <row r="21" spans="1:20" ht="14.25">
      <c r="A21" s="292" t="s">
        <v>173</v>
      </c>
      <c r="B21" s="258" t="s">
        <v>81</v>
      </c>
      <c r="C21" s="251"/>
      <c r="D21" s="251"/>
      <c r="E21" s="259"/>
      <c r="F21" s="18" t="s">
        <v>42</v>
      </c>
      <c r="G21" s="19"/>
      <c r="H21" s="41" t="s">
        <v>82</v>
      </c>
      <c r="I21" s="21">
        <v>194</v>
      </c>
      <c r="J21" s="22">
        <v>12.86</v>
      </c>
      <c r="K21" s="23">
        <v>11.82</v>
      </c>
      <c r="L21" s="24">
        <v>8.98</v>
      </c>
      <c r="M21" s="37">
        <v>45</v>
      </c>
      <c r="N21" s="38">
        <v>28</v>
      </c>
      <c r="O21" s="38">
        <v>166.7</v>
      </c>
      <c r="P21" s="39">
        <v>0.14000000000000001</v>
      </c>
      <c r="Q21" s="40">
        <v>8.0000000000000002E-3</v>
      </c>
      <c r="R21" s="38">
        <v>0.32</v>
      </c>
      <c r="S21" s="38">
        <v>4.0000000000000001E-3</v>
      </c>
      <c r="T21" s="39">
        <v>6.1</v>
      </c>
    </row>
    <row r="22" spans="1:20" ht="14.25">
      <c r="A22" s="261"/>
      <c r="B22" s="250" t="s">
        <v>327</v>
      </c>
      <c r="C22" s="251"/>
      <c r="D22" s="251"/>
      <c r="E22" s="252"/>
      <c r="F22" s="18" t="s">
        <v>77</v>
      </c>
      <c r="G22" s="19"/>
      <c r="H22" s="41" t="s">
        <v>328</v>
      </c>
      <c r="I22" s="21">
        <v>328</v>
      </c>
      <c r="J22" s="22">
        <v>4.5999999999999996</v>
      </c>
      <c r="K22" s="23">
        <v>18.22</v>
      </c>
      <c r="L22" s="24">
        <v>31.3</v>
      </c>
      <c r="M22" s="37">
        <v>25.08</v>
      </c>
      <c r="N22" s="38">
        <v>44.52</v>
      </c>
      <c r="O22" s="38">
        <v>90</v>
      </c>
      <c r="P22" s="39">
        <v>1.66</v>
      </c>
      <c r="Q22" s="40">
        <v>0.12</v>
      </c>
      <c r="R22" s="38">
        <v>34.56</v>
      </c>
      <c r="S22" s="38">
        <v>0.09</v>
      </c>
      <c r="T22" s="39">
        <v>0.2</v>
      </c>
    </row>
    <row r="23" spans="1:20" ht="14.25">
      <c r="A23" s="261"/>
      <c r="B23" s="253" t="s">
        <v>76</v>
      </c>
      <c r="C23" s="251"/>
      <c r="D23" s="251"/>
      <c r="E23" s="254"/>
      <c r="F23" s="92" t="s">
        <v>77</v>
      </c>
      <c r="G23" s="93"/>
      <c r="H23" s="94" t="s">
        <v>78</v>
      </c>
      <c r="I23" s="21">
        <v>100.4</v>
      </c>
      <c r="J23" s="22">
        <v>1.4</v>
      </c>
      <c r="K23" s="23">
        <v>0.4</v>
      </c>
      <c r="L23" s="24">
        <v>22.8</v>
      </c>
      <c r="M23" s="37">
        <v>34</v>
      </c>
      <c r="N23" s="38">
        <v>12</v>
      </c>
      <c r="O23" s="38">
        <v>36</v>
      </c>
      <c r="P23" s="39">
        <v>0.6</v>
      </c>
      <c r="Q23" s="40">
        <v>0.02</v>
      </c>
      <c r="R23" s="38">
        <v>14.8</v>
      </c>
      <c r="S23" s="50">
        <v>0.04</v>
      </c>
      <c r="T23" s="39">
        <v>0.2</v>
      </c>
    </row>
    <row r="24" spans="1:20" ht="14.25">
      <c r="A24" s="261"/>
      <c r="B24" s="269" t="s">
        <v>52</v>
      </c>
      <c r="C24" s="270"/>
      <c r="D24" s="270"/>
      <c r="E24" s="271"/>
      <c r="F24" s="42" t="s">
        <v>69</v>
      </c>
      <c r="G24" s="43"/>
      <c r="H24" s="44"/>
      <c r="I24" s="45">
        <v>117.5</v>
      </c>
      <c r="J24" s="46">
        <v>3.95</v>
      </c>
      <c r="K24" s="47">
        <v>0.5</v>
      </c>
      <c r="L24" s="48">
        <v>24.15</v>
      </c>
      <c r="M24" s="49">
        <v>11.5</v>
      </c>
      <c r="N24" s="50">
        <v>16.5</v>
      </c>
      <c r="O24" s="50">
        <v>43.5</v>
      </c>
      <c r="P24" s="51">
        <v>1</v>
      </c>
      <c r="Q24" s="52">
        <v>0.08</v>
      </c>
      <c r="R24" s="50">
        <v>0</v>
      </c>
      <c r="S24" s="50">
        <v>0</v>
      </c>
      <c r="T24" s="51">
        <v>0.65</v>
      </c>
    </row>
    <row r="25" spans="1:20" ht="14.25" customHeight="1">
      <c r="A25" s="262"/>
      <c r="B25" s="247" t="s">
        <v>72</v>
      </c>
      <c r="C25" s="248"/>
      <c r="D25" s="248"/>
      <c r="E25" s="249"/>
      <c r="F25" s="42" t="s">
        <v>73</v>
      </c>
      <c r="G25" s="43"/>
      <c r="H25" s="44"/>
      <c r="I25" s="45">
        <v>71.67</v>
      </c>
      <c r="J25" s="46">
        <v>1.65</v>
      </c>
      <c r="K25" s="91">
        <v>0.4</v>
      </c>
      <c r="L25" s="48">
        <v>14.98</v>
      </c>
      <c r="M25" s="49">
        <v>38</v>
      </c>
      <c r="N25" s="50">
        <v>24</v>
      </c>
      <c r="O25" s="50">
        <v>32</v>
      </c>
      <c r="P25" s="51">
        <v>4.5999999999999996</v>
      </c>
      <c r="Q25" s="52">
        <v>0.04</v>
      </c>
      <c r="R25" s="50">
        <v>10</v>
      </c>
      <c r="S25" s="50">
        <v>0.04</v>
      </c>
      <c r="T25" s="51">
        <v>0.8</v>
      </c>
    </row>
    <row r="26" spans="1:20">
      <c r="A26" s="241" t="s">
        <v>157</v>
      </c>
      <c r="B26" s="242"/>
      <c r="C26" s="242"/>
      <c r="D26" s="242"/>
      <c r="E26" s="242"/>
      <c r="F26" s="243"/>
      <c r="G26" s="95"/>
      <c r="H26" s="94"/>
      <c r="I26" s="96">
        <f t="shared" ref="I26:T26" si="3">SUM(I21:I25)</f>
        <v>811.56999999999994</v>
      </c>
      <c r="J26" s="97">
        <f t="shared" si="3"/>
        <v>24.459999999999997</v>
      </c>
      <c r="K26" s="97">
        <f t="shared" si="3"/>
        <v>31.339999999999996</v>
      </c>
      <c r="L26" s="97">
        <f t="shared" si="3"/>
        <v>102.21</v>
      </c>
      <c r="M26" s="98">
        <f t="shared" si="3"/>
        <v>153.57999999999998</v>
      </c>
      <c r="N26" s="98">
        <f t="shared" si="3"/>
        <v>125.02000000000001</v>
      </c>
      <c r="O26" s="98">
        <f t="shared" si="3"/>
        <v>368.2</v>
      </c>
      <c r="P26" s="90">
        <f t="shared" si="3"/>
        <v>8</v>
      </c>
      <c r="Q26" s="98">
        <f t="shared" si="3"/>
        <v>0.26799999999999996</v>
      </c>
      <c r="R26" s="98">
        <f t="shared" si="3"/>
        <v>59.680000000000007</v>
      </c>
      <c r="S26" s="98">
        <f t="shared" si="3"/>
        <v>0.17400000000000002</v>
      </c>
      <c r="T26" s="90">
        <f t="shared" si="3"/>
        <v>7.95</v>
      </c>
    </row>
    <row r="27" spans="1:20" ht="14.25">
      <c r="A27" s="244" t="s">
        <v>90</v>
      </c>
      <c r="B27" s="247" t="s">
        <v>91</v>
      </c>
      <c r="C27" s="248"/>
      <c r="D27" s="248"/>
      <c r="E27" s="249"/>
      <c r="F27" s="99" t="s">
        <v>84</v>
      </c>
      <c r="G27" s="93"/>
      <c r="H27" s="94" t="s">
        <v>92</v>
      </c>
      <c r="I27" s="100">
        <v>73.5</v>
      </c>
      <c r="J27" s="101">
        <v>4.2</v>
      </c>
      <c r="K27" s="102">
        <v>3.7</v>
      </c>
      <c r="L27" s="103">
        <v>2.94</v>
      </c>
      <c r="M27" s="104">
        <v>176</v>
      </c>
      <c r="N27" s="105">
        <v>20</v>
      </c>
      <c r="O27" s="105">
        <v>132</v>
      </c>
      <c r="P27" s="106">
        <v>0.15</v>
      </c>
      <c r="Q27" s="107">
        <v>0.06</v>
      </c>
      <c r="R27" s="105">
        <v>1</v>
      </c>
      <c r="S27" s="105">
        <v>0.03</v>
      </c>
      <c r="T27" s="106">
        <v>7.0000000000000007E-2</v>
      </c>
    </row>
    <row r="28" spans="1:20" ht="16.5" customHeight="1">
      <c r="A28" s="245"/>
      <c r="B28" s="274" t="s">
        <v>68</v>
      </c>
      <c r="C28" s="256"/>
      <c r="D28" s="256"/>
      <c r="E28" s="275"/>
      <c r="F28" s="71" t="s">
        <v>93</v>
      </c>
      <c r="G28" s="72"/>
      <c r="H28" s="44"/>
      <c r="I28" s="73">
        <v>52.2</v>
      </c>
      <c r="J28" s="108">
        <v>1.98</v>
      </c>
      <c r="K28" s="109">
        <v>0.36</v>
      </c>
      <c r="L28" s="110">
        <v>10</v>
      </c>
      <c r="M28" s="111">
        <v>10.5</v>
      </c>
      <c r="N28" s="112">
        <v>14.1</v>
      </c>
      <c r="O28" s="112">
        <v>47.4</v>
      </c>
      <c r="P28" s="113">
        <v>1.2</v>
      </c>
      <c r="Q28" s="114">
        <v>0.05</v>
      </c>
      <c r="R28" s="112">
        <v>0</v>
      </c>
      <c r="S28" s="112">
        <v>0</v>
      </c>
      <c r="T28" s="89">
        <v>0.7</v>
      </c>
    </row>
    <row r="29" spans="1:20" ht="18" customHeight="1">
      <c r="A29" s="246"/>
      <c r="B29" s="269" t="s">
        <v>52</v>
      </c>
      <c r="C29" s="270"/>
      <c r="D29" s="270"/>
      <c r="E29" s="271"/>
      <c r="F29" s="42" t="s">
        <v>69</v>
      </c>
      <c r="G29" s="43"/>
      <c r="H29" s="44"/>
      <c r="I29" s="45">
        <v>117.5</v>
      </c>
      <c r="J29" s="46">
        <v>3.95</v>
      </c>
      <c r="K29" s="47">
        <v>0.5</v>
      </c>
      <c r="L29" s="48">
        <v>24.15</v>
      </c>
      <c r="M29" s="49">
        <v>11.5</v>
      </c>
      <c r="N29" s="50">
        <v>16.5</v>
      </c>
      <c r="O29" s="50">
        <v>43.5</v>
      </c>
      <c r="P29" s="51">
        <v>1</v>
      </c>
      <c r="Q29" s="52">
        <v>0.08</v>
      </c>
      <c r="R29" s="50">
        <v>0</v>
      </c>
      <c r="S29" s="50">
        <v>0</v>
      </c>
      <c r="T29" s="51">
        <v>0.65</v>
      </c>
    </row>
    <row r="30" spans="1:20">
      <c r="A30" s="241" t="s">
        <v>94</v>
      </c>
      <c r="B30" s="242"/>
      <c r="C30" s="242"/>
      <c r="D30" s="242"/>
      <c r="E30" s="242"/>
      <c r="F30" s="243"/>
      <c r="G30" s="93"/>
      <c r="H30" s="94"/>
      <c r="I30" s="96">
        <f t="shared" ref="I30:T30" si="4">I27+I28+I29</f>
        <v>243.2</v>
      </c>
      <c r="J30" s="96">
        <f t="shared" si="4"/>
        <v>10.129999999999999</v>
      </c>
      <c r="K30" s="96">
        <f t="shared" si="4"/>
        <v>4.5600000000000005</v>
      </c>
      <c r="L30" s="96">
        <f t="shared" si="4"/>
        <v>37.089999999999996</v>
      </c>
      <c r="M30" s="115">
        <f t="shared" si="4"/>
        <v>198</v>
      </c>
      <c r="N30" s="116">
        <f t="shared" si="4"/>
        <v>50.6</v>
      </c>
      <c r="O30" s="116">
        <f t="shared" si="4"/>
        <v>222.9</v>
      </c>
      <c r="P30" s="90">
        <f t="shared" si="4"/>
        <v>2.3499999999999996</v>
      </c>
      <c r="Q30" s="115">
        <f t="shared" si="4"/>
        <v>0.19</v>
      </c>
      <c r="R30" s="116">
        <f t="shared" si="4"/>
        <v>1</v>
      </c>
      <c r="S30" s="116">
        <f t="shared" si="4"/>
        <v>0.03</v>
      </c>
      <c r="T30" s="90">
        <f t="shared" si="4"/>
        <v>1.42</v>
      </c>
    </row>
    <row r="31" spans="1:20" ht="29.25" customHeight="1">
      <c r="A31" s="276" t="s">
        <v>95</v>
      </c>
      <c r="B31" s="277"/>
      <c r="C31" s="277"/>
      <c r="D31" s="277"/>
      <c r="E31" s="277"/>
      <c r="F31" s="278"/>
      <c r="G31" s="117">
        <f>SUM(G5:G30)</f>
        <v>0</v>
      </c>
      <c r="H31" s="118"/>
      <c r="I31" s="119">
        <f t="shared" ref="I31:T31" si="5">I9+I17+I20+I26+I30</f>
        <v>2947.8699999999994</v>
      </c>
      <c r="J31" s="119">
        <f t="shared" si="5"/>
        <v>108.74999999999999</v>
      </c>
      <c r="K31" s="119">
        <f t="shared" si="5"/>
        <v>113.00999999999999</v>
      </c>
      <c r="L31" s="119">
        <f t="shared" si="5"/>
        <v>373.31999999999994</v>
      </c>
      <c r="M31" s="120">
        <f t="shared" si="5"/>
        <v>928.57999999999993</v>
      </c>
      <c r="N31" s="121">
        <f t="shared" si="5"/>
        <v>336.11</v>
      </c>
      <c r="O31" s="121">
        <f t="shared" si="5"/>
        <v>1592.328</v>
      </c>
      <c r="P31" s="122">
        <f t="shared" si="5"/>
        <v>25.939999999999998</v>
      </c>
      <c r="Q31" s="120">
        <f t="shared" si="5"/>
        <v>1.4119999999999999</v>
      </c>
      <c r="R31" s="121">
        <f t="shared" si="5"/>
        <v>106.43</v>
      </c>
      <c r="S31" s="121">
        <f t="shared" si="5"/>
        <v>0.93900000000000017</v>
      </c>
      <c r="T31" s="122">
        <f t="shared" si="5"/>
        <v>31.817999999999998</v>
      </c>
    </row>
    <row r="32" spans="1:20" ht="15">
      <c r="A32" s="123"/>
      <c r="B32" s="123"/>
      <c r="C32" s="123"/>
      <c r="D32" s="123"/>
      <c r="E32" s="123"/>
      <c r="F32" s="123"/>
      <c r="G32" s="124"/>
      <c r="H32" s="272" t="s">
        <v>241</v>
      </c>
      <c r="I32" s="273"/>
      <c r="J32" s="125">
        <f>J31/(L31/4)</f>
        <v>1.1652201864352298</v>
      </c>
      <c r="K32" s="126">
        <f>K31/(L31/4)</f>
        <v>1.2108646737383479</v>
      </c>
      <c r="L32" s="127">
        <v>4</v>
      </c>
      <c r="M32" s="128"/>
    </row>
    <row r="33" spans="1:20" ht="15">
      <c r="A33" s="129"/>
      <c r="B33" s="129"/>
      <c r="C33" s="129"/>
      <c r="D33" s="129"/>
      <c r="E33" s="129"/>
      <c r="F33" s="129"/>
      <c r="G33" s="130"/>
      <c r="H33" s="129"/>
      <c r="I33" s="130"/>
      <c r="J33" s="130"/>
      <c r="K33" s="130"/>
      <c r="L33" s="130"/>
      <c r="M33" s="128"/>
    </row>
    <row r="34" spans="1:20">
      <c r="T34" s="162"/>
    </row>
  </sheetData>
  <mergeCells count="42">
    <mergeCell ref="A9:F9"/>
    <mergeCell ref="A5:A8"/>
    <mergeCell ref="B7:E7"/>
    <mergeCell ref="B8:E8"/>
    <mergeCell ref="B6:E6"/>
    <mergeCell ref="B5:E5"/>
    <mergeCell ref="B13:E13"/>
    <mergeCell ref="A10:A16"/>
    <mergeCell ref="B12:E12"/>
    <mergeCell ref="A21:A25"/>
    <mergeCell ref="A18:A19"/>
    <mergeCell ref="B11:E11"/>
    <mergeCell ref="B10:E10"/>
    <mergeCell ref="B18:E18"/>
    <mergeCell ref="A17:F17"/>
    <mergeCell ref="B16:E16"/>
    <mergeCell ref="B15:E15"/>
    <mergeCell ref="B14:E14"/>
    <mergeCell ref="B21:E21"/>
    <mergeCell ref="B19:E19"/>
    <mergeCell ref="A20:F20"/>
    <mergeCell ref="H32:I32"/>
    <mergeCell ref="A30:F30"/>
    <mergeCell ref="A31:F31"/>
    <mergeCell ref="B29:E29"/>
    <mergeCell ref="A27:A29"/>
    <mergeCell ref="B28:E28"/>
    <mergeCell ref="B27:E27"/>
    <mergeCell ref="A26:F26"/>
    <mergeCell ref="B25:E25"/>
    <mergeCell ref="B24:E24"/>
    <mergeCell ref="B23:E23"/>
    <mergeCell ref="B22:E22"/>
    <mergeCell ref="A1:T1"/>
    <mergeCell ref="Q2:T2"/>
    <mergeCell ref="A4:T4"/>
    <mergeCell ref="M2:P2"/>
    <mergeCell ref="J2:L2"/>
    <mergeCell ref="I2:I3"/>
    <mergeCell ref="A2:E3"/>
    <mergeCell ref="H2:H3"/>
    <mergeCell ref="F2:F3"/>
  </mergeCells>
  <pageMargins left="0.118110232055187" right="0.118110232055187" top="0.118110232055187" bottom="0.19685038924217199" header="0.118110232055187" footer="0.15748031437397"/>
  <pageSetup paperSize="9" scale="88" fitToHeight="1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zoomScaleNormal="100" workbookViewId="0">
      <selection activeCell="F20" sqref="A20:XFD20"/>
    </sheetView>
  </sheetViews>
  <sheetFormatPr defaultColWidth="9" defaultRowHeight="12.75"/>
  <cols>
    <col min="1" max="1" width="4.28515625" customWidth="1"/>
    <col min="3" max="3" width="8.85546875" customWidth="1"/>
    <col min="5" max="5" width="22" customWidth="1"/>
    <col min="6" max="6" width="9.42578125" bestFit="1" customWidth="1"/>
    <col min="7" max="7" width="9.7109375" hidden="1" customWidth="1"/>
    <col min="8" max="8" width="7.85546875" customWidth="1"/>
    <col min="9" max="9" width="16" customWidth="1"/>
    <col min="10" max="11" width="9.140625" bestFit="1" customWidth="1"/>
    <col min="12" max="12" width="11.140625" bestFit="1" customWidth="1"/>
    <col min="13" max="15" width="7" bestFit="1" customWidth="1"/>
    <col min="16" max="16" width="5.42578125" bestFit="1" customWidth="1"/>
    <col min="17" max="17" width="5.7109375" bestFit="1" customWidth="1"/>
    <col min="18" max="19" width="6.140625" bestFit="1" customWidth="1"/>
    <col min="20" max="20" width="5.7109375" bestFit="1" customWidth="1"/>
  </cols>
  <sheetData>
    <row r="1" spans="1:20">
      <c r="A1" s="219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1"/>
    </row>
    <row r="2" spans="1:20" ht="31.5" customHeight="1">
      <c r="A2" s="235" t="s">
        <v>20</v>
      </c>
      <c r="B2" s="236"/>
      <c r="C2" s="236"/>
      <c r="D2" s="236"/>
      <c r="E2" s="237"/>
      <c r="F2" s="231" t="s">
        <v>21</v>
      </c>
      <c r="G2" s="10"/>
      <c r="H2" s="233" t="s">
        <v>22</v>
      </c>
      <c r="I2" s="231" t="s">
        <v>23</v>
      </c>
      <c r="J2" s="228" t="s">
        <v>24</v>
      </c>
      <c r="K2" s="229"/>
      <c r="L2" s="230"/>
      <c r="M2" s="222" t="s">
        <v>25</v>
      </c>
      <c r="N2" s="223"/>
      <c r="O2" s="223"/>
      <c r="P2" s="224"/>
      <c r="Q2" s="222" t="s">
        <v>26</v>
      </c>
      <c r="R2" s="223"/>
      <c r="S2" s="223"/>
      <c r="T2" s="224"/>
    </row>
    <row r="3" spans="1:20" ht="30.75" customHeight="1">
      <c r="A3" s="238"/>
      <c r="B3" s="239"/>
      <c r="C3" s="239"/>
      <c r="D3" s="239"/>
      <c r="E3" s="240"/>
      <c r="F3" s="232"/>
      <c r="G3" s="11" t="s">
        <v>27</v>
      </c>
      <c r="H3" s="234"/>
      <c r="I3" s="232"/>
      <c r="J3" s="12" t="s">
        <v>28</v>
      </c>
      <c r="K3" s="13" t="s">
        <v>29</v>
      </c>
      <c r="L3" s="14" t="s">
        <v>30</v>
      </c>
      <c r="M3" s="15" t="s">
        <v>31</v>
      </c>
      <c r="N3" s="16" t="s">
        <v>32</v>
      </c>
      <c r="O3" s="16" t="s">
        <v>33</v>
      </c>
      <c r="P3" s="17" t="s">
        <v>34</v>
      </c>
      <c r="Q3" s="15" t="s">
        <v>35</v>
      </c>
      <c r="R3" s="16" t="s">
        <v>36</v>
      </c>
      <c r="S3" s="16" t="s">
        <v>37</v>
      </c>
      <c r="T3" s="17" t="s">
        <v>38</v>
      </c>
    </row>
    <row r="4" spans="1:20" ht="12" customHeight="1">
      <c r="A4" s="299" t="s">
        <v>242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1"/>
    </row>
    <row r="5" spans="1:20" ht="15.75" customHeight="1">
      <c r="A5" s="292" t="s">
        <v>40</v>
      </c>
      <c r="B5" s="247" t="s">
        <v>41</v>
      </c>
      <c r="C5" s="248"/>
      <c r="D5" s="248"/>
      <c r="E5" s="249"/>
      <c r="F5" s="18" t="s">
        <v>243</v>
      </c>
      <c r="G5" s="19"/>
      <c r="H5" s="20" t="s">
        <v>43</v>
      </c>
      <c r="I5" s="21">
        <v>243.5</v>
      </c>
      <c r="J5" s="22">
        <v>12.7</v>
      </c>
      <c r="K5" s="23">
        <v>13.5</v>
      </c>
      <c r="L5" s="24">
        <v>2.4</v>
      </c>
      <c r="M5" s="64">
        <v>94</v>
      </c>
      <c r="N5" s="65">
        <v>14.6</v>
      </c>
      <c r="O5" s="65">
        <v>205</v>
      </c>
      <c r="P5" s="66">
        <v>2.4</v>
      </c>
      <c r="Q5" s="67">
        <v>0.09</v>
      </c>
      <c r="R5" s="65">
        <v>0.23</v>
      </c>
      <c r="S5" s="65">
        <v>0.26</v>
      </c>
      <c r="T5" s="66">
        <v>4.7</v>
      </c>
    </row>
    <row r="6" spans="1:20" ht="19.5" customHeight="1">
      <c r="A6" s="261"/>
      <c r="B6" s="258" t="s">
        <v>244</v>
      </c>
      <c r="C6" s="251"/>
      <c r="D6" s="251"/>
      <c r="E6" s="259"/>
      <c r="F6" s="18" t="s">
        <v>245</v>
      </c>
      <c r="G6" s="19"/>
      <c r="H6" s="133" t="s">
        <v>246</v>
      </c>
      <c r="I6" s="21">
        <v>267</v>
      </c>
      <c r="J6" s="22">
        <v>6.84</v>
      </c>
      <c r="K6" s="23">
        <v>9.19</v>
      </c>
      <c r="L6" s="24">
        <v>39.229999999999997</v>
      </c>
      <c r="M6" s="37">
        <v>38.67</v>
      </c>
      <c r="N6" s="38">
        <v>9</v>
      </c>
      <c r="O6" s="38">
        <v>83</v>
      </c>
      <c r="P6" s="39">
        <v>0.8</v>
      </c>
      <c r="Q6" s="40">
        <v>0.12</v>
      </c>
      <c r="R6" s="38">
        <v>0</v>
      </c>
      <c r="S6" s="38">
        <v>0.03</v>
      </c>
      <c r="T6" s="39">
        <v>0.17</v>
      </c>
    </row>
    <row r="7" spans="1:20" ht="19.5" customHeight="1">
      <c r="A7" s="261"/>
      <c r="B7" s="266" t="s">
        <v>316</v>
      </c>
      <c r="C7" s="267"/>
      <c r="D7" s="267"/>
      <c r="E7" s="268"/>
      <c r="F7" s="18" t="s">
        <v>214</v>
      </c>
      <c r="G7" s="19"/>
      <c r="H7" s="20" t="s">
        <v>48</v>
      </c>
      <c r="I7" s="21">
        <v>54</v>
      </c>
      <c r="J7" s="22">
        <v>3.48</v>
      </c>
      <c r="K7" s="23">
        <v>4.42</v>
      </c>
      <c r="L7" s="144">
        <v>0</v>
      </c>
      <c r="M7" s="37">
        <v>112</v>
      </c>
      <c r="N7" s="38">
        <v>3.25</v>
      </c>
      <c r="O7" s="38">
        <v>86</v>
      </c>
      <c r="P7" s="39">
        <v>0.15</v>
      </c>
      <c r="Q7" s="40">
        <v>5.0000000000000001E-3</v>
      </c>
      <c r="R7" s="38">
        <v>0.11</v>
      </c>
      <c r="S7" s="38">
        <v>3.9E-2</v>
      </c>
      <c r="T7" s="39">
        <v>2.2000000000000002</v>
      </c>
    </row>
    <row r="8" spans="1:20" ht="15.75" customHeight="1">
      <c r="A8" s="261"/>
      <c r="B8" s="258" t="s">
        <v>247</v>
      </c>
      <c r="C8" s="251"/>
      <c r="D8" s="251"/>
      <c r="E8" s="259"/>
      <c r="F8" s="18" t="s">
        <v>77</v>
      </c>
      <c r="G8" s="19"/>
      <c r="H8" s="20" t="s">
        <v>248</v>
      </c>
      <c r="I8" s="21">
        <v>138.4</v>
      </c>
      <c r="J8" s="22">
        <v>3.7</v>
      </c>
      <c r="K8" s="134">
        <v>2.6</v>
      </c>
      <c r="L8" s="24">
        <v>25.1</v>
      </c>
      <c r="M8" s="37">
        <v>127.99</v>
      </c>
      <c r="N8" s="38">
        <v>17.989999999999998</v>
      </c>
      <c r="O8" s="38">
        <v>119.66</v>
      </c>
      <c r="P8" s="39">
        <v>0.64</v>
      </c>
      <c r="Q8" s="40">
        <v>0.03</v>
      </c>
      <c r="R8" s="38">
        <v>0.38</v>
      </c>
      <c r="S8" s="38">
        <v>0.01</v>
      </c>
      <c r="T8" s="39">
        <v>0.02</v>
      </c>
    </row>
    <row r="9" spans="1:20" ht="17.25" customHeight="1">
      <c r="A9" s="262"/>
      <c r="B9" s="269" t="s">
        <v>52</v>
      </c>
      <c r="C9" s="270"/>
      <c r="D9" s="270"/>
      <c r="E9" s="271"/>
      <c r="F9" s="42" t="s">
        <v>53</v>
      </c>
      <c r="G9" s="43"/>
      <c r="H9" s="44"/>
      <c r="I9" s="45">
        <v>58.75</v>
      </c>
      <c r="J9" s="46">
        <v>1.97</v>
      </c>
      <c r="K9" s="47">
        <v>0.25</v>
      </c>
      <c r="L9" s="48">
        <v>12.07</v>
      </c>
      <c r="M9" s="49">
        <v>5.75</v>
      </c>
      <c r="N9" s="50">
        <v>8.25</v>
      </c>
      <c r="O9" s="50">
        <v>21.75</v>
      </c>
      <c r="P9" s="51">
        <v>0.5</v>
      </c>
      <c r="Q9" s="52">
        <v>0.04</v>
      </c>
      <c r="R9" s="50">
        <v>0</v>
      </c>
      <c r="S9" s="50">
        <v>0</v>
      </c>
      <c r="T9" s="51">
        <v>0.3</v>
      </c>
    </row>
    <row r="10" spans="1:20">
      <c r="A10" s="286" t="s">
        <v>54</v>
      </c>
      <c r="B10" s="287"/>
      <c r="C10" s="287"/>
      <c r="D10" s="287"/>
      <c r="E10" s="287"/>
      <c r="F10" s="288"/>
      <c r="G10" s="131"/>
      <c r="H10" s="161"/>
      <c r="I10" s="55">
        <f t="shared" ref="I10:T10" si="0">SUM(I5:I9)</f>
        <v>761.65</v>
      </c>
      <c r="J10" s="56">
        <f t="shared" si="0"/>
        <v>28.689999999999998</v>
      </c>
      <c r="K10" s="57">
        <f t="shared" si="0"/>
        <v>29.96</v>
      </c>
      <c r="L10" s="58">
        <f t="shared" si="0"/>
        <v>78.799999999999983</v>
      </c>
      <c r="M10" s="163">
        <f t="shared" si="0"/>
        <v>378.41</v>
      </c>
      <c r="N10" s="59">
        <f t="shared" si="0"/>
        <v>53.09</v>
      </c>
      <c r="O10" s="60">
        <f t="shared" si="0"/>
        <v>515.41</v>
      </c>
      <c r="P10" s="61">
        <f t="shared" si="0"/>
        <v>4.49</v>
      </c>
      <c r="Q10" s="59">
        <f t="shared" si="0"/>
        <v>0.28499999999999998</v>
      </c>
      <c r="R10" s="60">
        <f t="shared" si="0"/>
        <v>0.72</v>
      </c>
      <c r="S10" s="60">
        <f t="shared" si="0"/>
        <v>0.33900000000000002</v>
      </c>
      <c r="T10" s="62">
        <f t="shared" si="0"/>
        <v>7.39</v>
      </c>
    </row>
    <row r="11" spans="1:20" ht="15" customHeight="1">
      <c r="A11" s="260" t="s">
        <v>55</v>
      </c>
      <c r="B11" s="304" t="s">
        <v>325</v>
      </c>
      <c r="C11" s="264"/>
      <c r="D11" s="264"/>
      <c r="E11" s="305"/>
      <c r="F11" s="29" t="s">
        <v>57</v>
      </c>
      <c r="G11" s="146"/>
      <c r="H11" s="154" t="s">
        <v>326</v>
      </c>
      <c r="I11" s="32">
        <v>59.6</v>
      </c>
      <c r="J11" s="147">
        <v>1.3</v>
      </c>
      <c r="K11" s="148">
        <v>3.2</v>
      </c>
      <c r="L11" s="155">
        <v>1.9</v>
      </c>
      <c r="M11" s="64">
        <v>8.0500000000000007</v>
      </c>
      <c r="N11" s="26">
        <v>15</v>
      </c>
      <c r="O11" s="26">
        <v>37.729999999999997</v>
      </c>
      <c r="P11" s="27">
        <v>0.4</v>
      </c>
      <c r="Q11" s="28">
        <v>0</v>
      </c>
      <c r="R11" s="26">
        <v>18.8</v>
      </c>
      <c r="S11" s="26">
        <v>0</v>
      </c>
      <c r="T11" s="27">
        <v>4.5</v>
      </c>
    </row>
    <row r="12" spans="1:20" ht="14.25" customHeight="1">
      <c r="A12" s="261"/>
      <c r="B12" s="255" t="s">
        <v>249</v>
      </c>
      <c r="C12" s="256"/>
      <c r="D12" s="256"/>
      <c r="E12" s="257"/>
      <c r="F12" s="68" t="s">
        <v>77</v>
      </c>
      <c r="G12" s="30"/>
      <c r="H12" s="133" t="s">
        <v>250</v>
      </c>
      <c r="I12" s="138">
        <v>76.2</v>
      </c>
      <c r="J12" s="33">
        <v>1.27</v>
      </c>
      <c r="K12" s="34">
        <v>4</v>
      </c>
      <c r="L12" s="35">
        <v>7.32</v>
      </c>
      <c r="M12" s="64">
        <v>42</v>
      </c>
      <c r="N12" s="65">
        <v>18</v>
      </c>
      <c r="O12" s="65">
        <v>94</v>
      </c>
      <c r="P12" s="66">
        <v>1.52</v>
      </c>
      <c r="Q12" s="67">
        <v>0.13</v>
      </c>
      <c r="R12" s="65">
        <v>14.6</v>
      </c>
      <c r="S12" s="65">
        <v>0.3</v>
      </c>
      <c r="T12" s="66">
        <v>0.24</v>
      </c>
    </row>
    <row r="13" spans="1:20" ht="13.5" customHeight="1">
      <c r="A13" s="261"/>
      <c r="B13" s="258" t="s">
        <v>251</v>
      </c>
      <c r="C13" s="251"/>
      <c r="D13" s="251"/>
      <c r="E13" s="259"/>
      <c r="F13" s="18" t="s">
        <v>57</v>
      </c>
      <c r="G13" s="19"/>
      <c r="H13" s="41" t="s">
        <v>252</v>
      </c>
      <c r="I13" s="21">
        <v>198</v>
      </c>
      <c r="J13" s="22">
        <v>13.69</v>
      </c>
      <c r="K13" s="23">
        <v>11.7</v>
      </c>
      <c r="L13" s="24">
        <v>9.57</v>
      </c>
      <c r="M13" s="37">
        <v>95.2</v>
      </c>
      <c r="N13" s="38">
        <v>7</v>
      </c>
      <c r="O13" s="38">
        <v>171</v>
      </c>
      <c r="P13" s="39">
        <v>4.8</v>
      </c>
      <c r="Q13" s="40">
        <v>0.17</v>
      </c>
      <c r="R13" s="38">
        <v>20.399999999999999</v>
      </c>
      <c r="S13" s="38">
        <v>0.05</v>
      </c>
      <c r="T13" s="39">
        <v>3.48</v>
      </c>
    </row>
    <row r="14" spans="1:20" ht="14.25">
      <c r="A14" s="261"/>
      <c r="B14" s="258" t="s">
        <v>109</v>
      </c>
      <c r="C14" s="251"/>
      <c r="D14" s="251"/>
      <c r="E14" s="259"/>
      <c r="F14" s="18" t="s">
        <v>190</v>
      </c>
      <c r="G14" s="19"/>
      <c r="H14" s="20" t="s">
        <v>111</v>
      </c>
      <c r="I14" s="21">
        <v>212.6</v>
      </c>
      <c r="J14" s="22">
        <v>3.78</v>
      </c>
      <c r="K14" s="23">
        <v>11.26</v>
      </c>
      <c r="L14" s="24">
        <v>22.7</v>
      </c>
      <c r="M14" s="37">
        <v>21.2</v>
      </c>
      <c r="N14" s="38">
        <v>11.8</v>
      </c>
      <c r="O14" s="38">
        <v>79.900000000000006</v>
      </c>
      <c r="P14" s="39">
        <v>1.1000000000000001</v>
      </c>
      <c r="Q14" s="40">
        <v>0.02</v>
      </c>
      <c r="R14" s="38">
        <v>19.8</v>
      </c>
      <c r="S14" s="38">
        <v>0.05</v>
      </c>
      <c r="T14" s="39">
        <v>0.2</v>
      </c>
    </row>
    <row r="15" spans="1:20" ht="14.25">
      <c r="A15" s="261"/>
      <c r="B15" s="258" t="s">
        <v>112</v>
      </c>
      <c r="C15" s="251"/>
      <c r="D15" s="251"/>
      <c r="E15" s="259"/>
      <c r="F15" s="18" t="s">
        <v>66</v>
      </c>
      <c r="G15" s="19"/>
      <c r="H15" s="20" t="s">
        <v>113</v>
      </c>
      <c r="I15" s="21">
        <v>132.80000000000001</v>
      </c>
      <c r="J15" s="22">
        <v>0.6</v>
      </c>
      <c r="K15" s="134">
        <v>0.1</v>
      </c>
      <c r="L15" s="24">
        <v>32.01</v>
      </c>
      <c r="M15" s="37">
        <v>32.5</v>
      </c>
      <c r="N15" s="38">
        <v>17.5</v>
      </c>
      <c r="O15" s="38">
        <v>23.4</v>
      </c>
      <c r="P15" s="39">
        <v>0.7</v>
      </c>
      <c r="Q15" s="40">
        <v>0.01</v>
      </c>
      <c r="R15" s="38">
        <v>0.7</v>
      </c>
      <c r="S15" s="38">
        <v>0</v>
      </c>
      <c r="T15" s="39">
        <v>0.1</v>
      </c>
    </row>
    <row r="16" spans="1:20" ht="14.25">
      <c r="A16" s="261"/>
      <c r="B16" s="250" t="s">
        <v>68</v>
      </c>
      <c r="C16" s="251"/>
      <c r="D16" s="251"/>
      <c r="E16" s="252"/>
      <c r="F16" s="71" t="s">
        <v>69</v>
      </c>
      <c r="G16" s="72"/>
      <c r="H16" s="44"/>
      <c r="I16" s="73">
        <v>87</v>
      </c>
      <c r="J16" s="74">
        <v>3.3</v>
      </c>
      <c r="K16" s="75">
        <v>0.6</v>
      </c>
      <c r="L16" s="76">
        <v>16.7</v>
      </c>
      <c r="M16" s="77">
        <v>17.5</v>
      </c>
      <c r="N16" s="78">
        <v>23.5</v>
      </c>
      <c r="O16" s="78">
        <v>79</v>
      </c>
      <c r="P16" s="79">
        <v>1.94</v>
      </c>
      <c r="Q16" s="80">
        <v>0.08</v>
      </c>
      <c r="R16" s="78">
        <v>0</v>
      </c>
      <c r="S16" s="78">
        <v>0</v>
      </c>
      <c r="T16" s="79">
        <v>1.1599999999999999</v>
      </c>
    </row>
    <row r="17" spans="1:20" ht="14.25">
      <c r="A17" s="262"/>
      <c r="B17" s="253" t="s">
        <v>52</v>
      </c>
      <c r="C17" s="251"/>
      <c r="D17" s="251"/>
      <c r="E17" s="254"/>
      <c r="F17" s="82" t="s">
        <v>53</v>
      </c>
      <c r="G17" s="43"/>
      <c r="H17" s="44"/>
      <c r="I17" s="45">
        <v>58.8</v>
      </c>
      <c r="J17" s="46">
        <v>1.98</v>
      </c>
      <c r="K17" s="47">
        <v>0.25</v>
      </c>
      <c r="L17" s="48">
        <v>12.1</v>
      </c>
      <c r="M17" s="49">
        <v>5.8</v>
      </c>
      <c r="N17" s="50">
        <v>8.3000000000000007</v>
      </c>
      <c r="O17" s="50">
        <v>21.7</v>
      </c>
      <c r="P17" s="51">
        <v>0.5</v>
      </c>
      <c r="Q17" s="52">
        <v>0.04</v>
      </c>
      <c r="R17" s="50">
        <v>0</v>
      </c>
      <c r="S17" s="50">
        <v>0</v>
      </c>
      <c r="T17" s="51">
        <v>0.32</v>
      </c>
    </row>
    <row r="18" spans="1:20">
      <c r="A18" s="241" t="s">
        <v>70</v>
      </c>
      <c r="B18" s="242"/>
      <c r="C18" s="242"/>
      <c r="D18" s="242"/>
      <c r="E18" s="242"/>
      <c r="F18" s="243"/>
      <c r="G18" s="43"/>
      <c r="H18" s="44"/>
      <c r="I18" s="83">
        <f t="shared" ref="I18:T18" si="1">SUM(I11:I17)</f>
        <v>825</v>
      </c>
      <c r="J18" s="84">
        <f t="shared" si="1"/>
        <v>25.92</v>
      </c>
      <c r="K18" s="85">
        <f t="shared" si="1"/>
        <v>31.11</v>
      </c>
      <c r="L18" s="86">
        <f t="shared" si="1"/>
        <v>102.3</v>
      </c>
      <c r="M18" s="87">
        <f t="shared" si="1"/>
        <v>222.25</v>
      </c>
      <c r="N18" s="88">
        <f t="shared" si="1"/>
        <v>101.1</v>
      </c>
      <c r="O18" s="88">
        <f t="shared" si="1"/>
        <v>506.72999999999996</v>
      </c>
      <c r="P18" s="89">
        <f t="shared" si="1"/>
        <v>10.959999999999999</v>
      </c>
      <c r="Q18" s="87">
        <f t="shared" si="1"/>
        <v>0.45000000000000007</v>
      </c>
      <c r="R18" s="88">
        <f t="shared" si="1"/>
        <v>74.3</v>
      </c>
      <c r="S18" s="88">
        <f t="shared" si="1"/>
        <v>0.39999999999999997</v>
      </c>
      <c r="T18" s="90">
        <f t="shared" si="1"/>
        <v>10</v>
      </c>
    </row>
    <row r="19" spans="1:20" ht="15" thickBot="1">
      <c r="A19" s="244" t="s">
        <v>114</v>
      </c>
      <c r="B19" s="253" t="s">
        <v>76</v>
      </c>
      <c r="C19" s="251"/>
      <c r="D19" s="251"/>
      <c r="E19" s="254"/>
      <c r="F19" s="18" t="s">
        <v>50</v>
      </c>
      <c r="G19" s="19"/>
      <c r="H19" s="20" t="s">
        <v>87</v>
      </c>
      <c r="I19" s="21">
        <v>88.2</v>
      </c>
      <c r="J19" s="22">
        <v>0.68</v>
      </c>
      <c r="K19" s="23">
        <v>0.28000000000000003</v>
      </c>
      <c r="L19" s="24">
        <v>20.76</v>
      </c>
      <c r="M19" s="37">
        <v>21.34</v>
      </c>
      <c r="N19" s="38">
        <v>3.44</v>
      </c>
      <c r="O19" s="38">
        <v>3.44</v>
      </c>
      <c r="P19" s="39">
        <v>0.63</v>
      </c>
      <c r="Q19" s="40">
        <v>0.01</v>
      </c>
      <c r="R19" s="38">
        <v>100</v>
      </c>
      <c r="S19" s="50">
        <v>0.04</v>
      </c>
      <c r="T19" s="39">
        <v>0.2</v>
      </c>
    </row>
    <row r="20" spans="1:20" s="206" customFormat="1" ht="13.5" thickBot="1">
      <c r="A20" s="245"/>
      <c r="B20" s="363" t="s">
        <v>379</v>
      </c>
      <c r="C20" s="324"/>
      <c r="D20" s="324"/>
      <c r="E20" s="364"/>
      <c r="F20" s="325" t="s">
        <v>226</v>
      </c>
      <c r="G20" s="326"/>
      <c r="H20" s="327" t="s">
        <v>277</v>
      </c>
      <c r="I20" s="328">
        <v>161.5</v>
      </c>
      <c r="J20" s="329">
        <v>0.40100000000000002</v>
      </c>
      <c r="K20" s="330">
        <v>0.40500000000000003</v>
      </c>
      <c r="L20" s="331">
        <v>39.06</v>
      </c>
      <c r="M20" s="332">
        <v>17.09</v>
      </c>
      <c r="N20" s="333">
        <v>9.11</v>
      </c>
      <c r="O20" s="333">
        <v>2.3159999999999998</v>
      </c>
      <c r="P20" s="334">
        <v>0.30399999999999999</v>
      </c>
      <c r="Q20" s="335">
        <v>0.03</v>
      </c>
      <c r="R20" s="333">
        <v>5.0599999999999996</v>
      </c>
      <c r="S20" s="333">
        <v>0.03</v>
      </c>
      <c r="T20" s="334">
        <v>0.20200000000000001</v>
      </c>
    </row>
    <row r="21" spans="1:20" ht="13.5" thickBot="1">
      <c r="A21" s="241" t="s">
        <v>79</v>
      </c>
      <c r="B21" s="242"/>
      <c r="C21" s="242"/>
      <c r="D21" s="242"/>
      <c r="E21" s="242"/>
      <c r="F21" s="243"/>
      <c r="G21" s="43"/>
      <c r="H21" s="44"/>
      <c r="I21" s="83">
        <f t="shared" ref="I21:T21" si="2">SUM(I19:I20)</f>
        <v>249.7</v>
      </c>
      <c r="J21" s="84">
        <f t="shared" si="2"/>
        <v>1.081</v>
      </c>
      <c r="K21" s="84">
        <f t="shared" si="2"/>
        <v>0.68500000000000005</v>
      </c>
      <c r="L21" s="86">
        <f t="shared" si="2"/>
        <v>59.820000000000007</v>
      </c>
      <c r="M21" s="87">
        <f t="shared" si="2"/>
        <v>38.43</v>
      </c>
      <c r="N21" s="88">
        <f t="shared" si="2"/>
        <v>12.549999999999999</v>
      </c>
      <c r="O21" s="88">
        <f t="shared" si="2"/>
        <v>5.7560000000000002</v>
      </c>
      <c r="P21" s="90">
        <f t="shared" si="2"/>
        <v>0.93399999999999994</v>
      </c>
      <c r="Q21" s="87">
        <f t="shared" si="2"/>
        <v>0.04</v>
      </c>
      <c r="R21" s="88">
        <f t="shared" si="2"/>
        <v>105.06</v>
      </c>
      <c r="S21" s="88">
        <f t="shared" si="2"/>
        <v>7.0000000000000007E-2</v>
      </c>
      <c r="T21" s="90">
        <f t="shared" si="2"/>
        <v>0.40200000000000002</v>
      </c>
    </row>
    <row r="22" spans="1:20" ht="12.75" customHeight="1">
      <c r="A22" s="280" t="s">
        <v>151</v>
      </c>
      <c r="B22" s="263" t="s">
        <v>253</v>
      </c>
      <c r="C22" s="264"/>
      <c r="D22" s="264"/>
      <c r="E22" s="265"/>
      <c r="F22" s="18" t="s">
        <v>42</v>
      </c>
      <c r="G22" s="19"/>
      <c r="H22" s="20" t="s">
        <v>254</v>
      </c>
      <c r="I22" s="21">
        <v>223</v>
      </c>
      <c r="J22" s="22">
        <v>14.32</v>
      </c>
      <c r="K22" s="23">
        <v>15.23</v>
      </c>
      <c r="L22" s="24">
        <v>7.02</v>
      </c>
      <c r="M22" s="37">
        <v>97</v>
      </c>
      <c r="N22" s="38">
        <v>9</v>
      </c>
      <c r="O22" s="38">
        <v>258</v>
      </c>
      <c r="P22" s="39">
        <v>1.4</v>
      </c>
      <c r="Q22" s="40">
        <v>0.1</v>
      </c>
      <c r="R22" s="38">
        <v>4</v>
      </c>
      <c r="S22" s="38">
        <v>0.24</v>
      </c>
      <c r="T22" s="39">
        <v>1.2</v>
      </c>
    </row>
    <row r="23" spans="1:20" ht="14.25">
      <c r="A23" s="261"/>
      <c r="B23" s="255" t="s">
        <v>255</v>
      </c>
      <c r="C23" s="256"/>
      <c r="D23" s="256"/>
      <c r="E23" s="257"/>
      <c r="F23" s="68" t="s">
        <v>256</v>
      </c>
      <c r="G23" s="30"/>
      <c r="H23" s="31" t="s">
        <v>257</v>
      </c>
      <c r="I23" s="138">
        <v>184.32</v>
      </c>
      <c r="J23" s="33">
        <v>3.37</v>
      </c>
      <c r="K23" s="34">
        <v>9.0299999999999994</v>
      </c>
      <c r="L23" s="35">
        <v>17.5</v>
      </c>
      <c r="M23" s="37">
        <v>78.8</v>
      </c>
      <c r="N23" s="38">
        <v>13.6</v>
      </c>
      <c r="O23" s="38">
        <v>88.5</v>
      </c>
      <c r="P23" s="39">
        <v>1.3</v>
      </c>
      <c r="Q23" s="40">
        <v>0.06</v>
      </c>
      <c r="R23" s="38">
        <v>2.2599999999999998</v>
      </c>
      <c r="S23" s="38">
        <v>0.01</v>
      </c>
      <c r="T23" s="39">
        <v>3.5</v>
      </c>
    </row>
    <row r="24" spans="1:20" s="185" customFormat="1" ht="14.25">
      <c r="A24" s="280"/>
      <c r="B24" s="183" t="s">
        <v>72</v>
      </c>
      <c r="C24" s="183"/>
      <c r="D24" s="183"/>
      <c r="E24" s="183"/>
      <c r="F24" s="191" t="s">
        <v>73</v>
      </c>
      <c r="G24" s="190"/>
      <c r="H24" s="161"/>
      <c r="I24" s="192">
        <v>71.67</v>
      </c>
      <c r="J24" s="193">
        <v>1.65</v>
      </c>
      <c r="K24" s="194">
        <v>0.4</v>
      </c>
      <c r="L24" s="195">
        <v>14.98</v>
      </c>
      <c r="M24" s="196">
        <v>38</v>
      </c>
      <c r="N24" s="197">
        <v>24</v>
      </c>
      <c r="O24" s="197">
        <v>32</v>
      </c>
      <c r="P24" s="198">
        <v>4.5999999999999996</v>
      </c>
      <c r="Q24" s="199">
        <v>0.04</v>
      </c>
      <c r="R24" s="197">
        <v>10</v>
      </c>
      <c r="S24" s="197">
        <v>0.04</v>
      </c>
      <c r="T24" s="198">
        <v>0.8</v>
      </c>
    </row>
    <row r="25" spans="1:20" s="206" customFormat="1" ht="13.5" thickBot="1">
      <c r="A25" s="280"/>
      <c r="B25" s="363" t="s">
        <v>74</v>
      </c>
      <c r="C25" s="324"/>
      <c r="D25" s="324"/>
      <c r="E25" s="364"/>
      <c r="F25" s="325" t="s">
        <v>47</v>
      </c>
      <c r="G25" s="326"/>
      <c r="H25" s="327"/>
      <c r="I25" s="328">
        <v>121.6</v>
      </c>
      <c r="J25" s="329">
        <v>2.4</v>
      </c>
      <c r="K25" s="330">
        <v>2.6</v>
      </c>
      <c r="L25" s="331">
        <v>22.1</v>
      </c>
      <c r="M25" s="332">
        <v>16.899999999999999</v>
      </c>
      <c r="N25" s="333">
        <v>2.7</v>
      </c>
      <c r="O25" s="333">
        <v>24.8</v>
      </c>
      <c r="P25" s="334">
        <v>0.23</v>
      </c>
      <c r="Q25" s="335">
        <v>0.02</v>
      </c>
      <c r="R25" s="333">
        <v>0</v>
      </c>
      <c r="S25" s="333">
        <v>0.03</v>
      </c>
      <c r="T25" s="334">
        <v>0.01</v>
      </c>
    </row>
    <row r="26" spans="1:20" ht="15" thickBot="1">
      <c r="A26" s="261"/>
      <c r="B26" s="250" t="s">
        <v>127</v>
      </c>
      <c r="C26" s="251"/>
      <c r="D26" s="251"/>
      <c r="E26" s="252"/>
      <c r="F26" s="140" t="s">
        <v>128</v>
      </c>
      <c r="G26" s="53"/>
      <c r="H26" s="141" t="s">
        <v>129</v>
      </c>
      <c r="I26" s="142">
        <v>62</v>
      </c>
      <c r="J26" s="143">
        <v>0.13</v>
      </c>
      <c r="K26" s="75">
        <v>0.02</v>
      </c>
      <c r="L26" s="76">
        <v>15.2</v>
      </c>
      <c r="M26" s="77">
        <v>14.2</v>
      </c>
      <c r="N26" s="78">
        <v>2.4</v>
      </c>
      <c r="O26" s="78">
        <v>4.4000000000000004</v>
      </c>
      <c r="P26" s="79">
        <v>0.36</v>
      </c>
      <c r="Q26" s="80">
        <v>0</v>
      </c>
      <c r="R26" s="78">
        <v>2.83</v>
      </c>
      <c r="S26" s="78">
        <v>0</v>
      </c>
      <c r="T26" s="79">
        <v>0.72</v>
      </c>
    </row>
    <row r="27" spans="1:20" ht="14.25">
      <c r="A27" s="281"/>
      <c r="B27" s="269" t="s">
        <v>52</v>
      </c>
      <c r="C27" s="270"/>
      <c r="D27" s="270"/>
      <c r="E27" s="271"/>
      <c r="F27" s="42" t="s">
        <v>69</v>
      </c>
      <c r="G27" s="43"/>
      <c r="H27" s="44"/>
      <c r="I27" s="45">
        <v>117.5</v>
      </c>
      <c r="J27" s="46">
        <v>3.95</v>
      </c>
      <c r="K27" s="47">
        <v>0.5</v>
      </c>
      <c r="L27" s="48">
        <v>24.15</v>
      </c>
      <c r="M27" s="49">
        <v>11.5</v>
      </c>
      <c r="N27" s="50">
        <v>16.5</v>
      </c>
      <c r="O27" s="50">
        <v>43.5</v>
      </c>
      <c r="P27" s="51">
        <v>1</v>
      </c>
      <c r="Q27" s="52">
        <v>0.08</v>
      </c>
      <c r="R27" s="50">
        <v>0</v>
      </c>
      <c r="S27" s="50">
        <v>0</v>
      </c>
      <c r="T27" s="51">
        <v>0.65</v>
      </c>
    </row>
    <row r="28" spans="1:20">
      <c r="A28" s="241" t="s">
        <v>89</v>
      </c>
      <c r="B28" s="242"/>
      <c r="C28" s="242"/>
      <c r="D28" s="242"/>
      <c r="E28" s="242"/>
      <c r="F28" s="243"/>
      <c r="G28" s="95"/>
      <c r="H28" s="94"/>
      <c r="I28" s="96">
        <f t="shared" ref="I28:T28" si="3">SUM(I22:I27)</f>
        <v>780.09</v>
      </c>
      <c r="J28" s="97">
        <f t="shared" si="3"/>
        <v>25.819999999999997</v>
      </c>
      <c r="K28" s="97">
        <f t="shared" si="3"/>
        <v>27.779999999999998</v>
      </c>
      <c r="L28" s="97">
        <f t="shared" si="3"/>
        <v>100.94999999999999</v>
      </c>
      <c r="M28" s="98">
        <f t="shared" si="3"/>
        <v>256.39999999999998</v>
      </c>
      <c r="N28" s="98">
        <f t="shared" si="3"/>
        <v>68.2</v>
      </c>
      <c r="O28" s="98">
        <f t="shared" si="3"/>
        <v>451.2</v>
      </c>
      <c r="P28" s="90">
        <f t="shared" si="3"/>
        <v>8.89</v>
      </c>
      <c r="Q28" s="98">
        <f t="shared" si="3"/>
        <v>0.3</v>
      </c>
      <c r="R28" s="98">
        <f t="shared" si="3"/>
        <v>19.089999999999996</v>
      </c>
      <c r="S28" s="98">
        <f t="shared" si="3"/>
        <v>0.31999999999999995</v>
      </c>
      <c r="T28" s="90">
        <f t="shared" si="3"/>
        <v>6.88</v>
      </c>
    </row>
    <row r="29" spans="1:20" ht="14.25">
      <c r="A29" s="244" t="s">
        <v>90</v>
      </c>
      <c r="B29" s="247" t="s">
        <v>91</v>
      </c>
      <c r="C29" s="248"/>
      <c r="D29" s="248"/>
      <c r="E29" s="249"/>
      <c r="F29" s="99" t="s">
        <v>84</v>
      </c>
      <c r="G29" s="93"/>
      <c r="H29" s="94" t="s">
        <v>92</v>
      </c>
      <c r="I29" s="100">
        <v>73.5</v>
      </c>
      <c r="J29" s="101">
        <v>4.2</v>
      </c>
      <c r="K29" s="102">
        <v>3.7</v>
      </c>
      <c r="L29" s="103">
        <v>2.94</v>
      </c>
      <c r="M29" s="104">
        <v>176</v>
      </c>
      <c r="N29" s="105">
        <v>20</v>
      </c>
      <c r="O29" s="105">
        <v>132</v>
      </c>
      <c r="P29" s="106">
        <v>0.15</v>
      </c>
      <c r="Q29" s="107">
        <v>0.06</v>
      </c>
      <c r="R29" s="105">
        <v>1</v>
      </c>
      <c r="S29" s="105">
        <v>0.03</v>
      </c>
      <c r="T29" s="106">
        <v>7.0000000000000007E-2</v>
      </c>
    </row>
    <row r="30" spans="1:20" ht="14.25">
      <c r="A30" s="245"/>
      <c r="B30" s="274" t="s">
        <v>68</v>
      </c>
      <c r="C30" s="256"/>
      <c r="D30" s="256"/>
      <c r="E30" s="275"/>
      <c r="F30" s="71" t="s">
        <v>93</v>
      </c>
      <c r="G30" s="72"/>
      <c r="H30" s="44"/>
      <c r="I30" s="73">
        <v>52.2</v>
      </c>
      <c r="J30" s="108">
        <v>1.98</v>
      </c>
      <c r="K30" s="109">
        <v>0.36</v>
      </c>
      <c r="L30" s="110">
        <v>10</v>
      </c>
      <c r="M30" s="111">
        <v>10.5</v>
      </c>
      <c r="N30" s="112">
        <v>14.1</v>
      </c>
      <c r="O30" s="112">
        <v>47.4</v>
      </c>
      <c r="P30" s="113">
        <v>1.2</v>
      </c>
      <c r="Q30" s="114">
        <v>0.05</v>
      </c>
      <c r="R30" s="112">
        <v>0</v>
      </c>
      <c r="S30" s="112">
        <v>0</v>
      </c>
      <c r="T30" s="113">
        <v>0.7</v>
      </c>
    </row>
    <row r="31" spans="1:20" ht="17.25" customHeight="1">
      <c r="A31" s="246"/>
      <c r="B31" s="269" t="s">
        <v>52</v>
      </c>
      <c r="C31" s="270"/>
      <c r="D31" s="270"/>
      <c r="E31" s="271"/>
      <c r="F31" s="42" t="s">
        <v>69</v>
      </c>
      <c r="G31" s="43"/>
      <c r="H31" s="44"/>
      <c r="I31" s="45">
        <v>117.5</v>
      </c>
      <c r="J31" s="46">
        <v>3.95</v>
      </c>
      <c r="K31" s="47">
        <v>0.5</v>
      </c>
      <c r="L31" s="48">
        <v>24.15</v>
      </c>
      <c r="M31" s="49">
        <v>11.5</v>
      </c>
      <c r="N31" s="50">
        <v>16.5</v>
      </c>
      <c r="O31" s="50">
        <v>43.5</v>
      </c>
      <c r="P31" s="51">
        <v>1</v>
      </c>
      <c r="Q31" s="52">
        <v>0.08</v>
      </c>
      <c r="R31" s="50">
        <v>0</v>
      </c>
      <c r="S31" s="50">
        <v>0</v>
      </c>
      <c r="T31" s="51">
        <v>0.65</v>
      </c>
    </row>
    <row r="32" spans="1:20">
      <c r="A32" s="241" t="s">
        <v>177</v>
      </c>
      <c r="B32" s="242"/>
      <c r="C32" s="242"/>
      <c r="D32" s="242"/>
      <c r="E32" s="242"/>
      <c r="F32" s="243"/>
      <c r="G32" s="93"/>
      <c r="H32" s="94"/>
      <c r="I32" s="96">
        <f t="shared" ref="I32:T32" si="4">I29+I30+I31</f>
        <v>243.2</v>
      </c>
      <c r="J32" s="96">
        <f t="shared" si="4"/>
        <v>10.129999999999999</v>
      </c>
      <c r="K32" s="96">
        <f t="shared" si="4"/>
        <v>4.5600000000000005</v>
      </c>
      <c r="L32" s="96">
        <f t="shared" si="4"/>
        <v>37.089999999999996</v>
      </c>
      <c r="M32" s="115">
        <f t="shared" si="4"/>
        <v>198</v>
      </c>
      <c r="N32" s="116">
        <f t="shared" si="4"/>
        <v>50.6</v>
      </c>
      <c r="O32" s="116">
        <f t="shared" si="4"/>
        <v>222.9</v>
      </c>
      <c r="P32" s="90">
        <f t="shared" si="4"/>
        <v>2.3499999999999996</v>
      </c>
      <c r="Q32" s="115">
        <f t="shared" si="4"/>
        <v>0.19</v>
      </c>
      <c r="R32" s="116">
        <f t="shared" si="4"/>
        <v>1</v>
      </c>
      <c r="S32" s="116">
        <f t="shared" si="4"/>
        <v>0.03</v>
      </c>
      <c r="T32" s="90">
        <f t="shared" si="4"/>
        <v>1.42</v>
      </c>
    </row>
    <row r="33" spans="1:20" ht="24.75" customHeight="1">
      <c r="A33" s="276" t="s">
        <v>95</v>
      </c>
      <c r="B33" s="277"/>
      <c r="C33" s="277"/>
      <c r="D33" s="277"/>
      <c r="E33" s="277"/>
      <c r="F33" s="278"/>
      <c r="G33" s="117">
        <f>SUM(G5:G32)</f>
        <v>0</v>
      </c>
      <c r="H33" s="118"/>
      <c r="I33" s="119">
        <f t="shared" ref="I33:T33" si="5">I10+I18+I21+I28+I32</f>
        <v>2859.64</v>
      </c>
      <c r="J33" s="119">
        <f t="shared" si="5"/>
        <v>91.640999999999991</v>
      </c>
      <c r="K33" s="119">
        <f t="shared" si="5"/>
        <v>94.094999999999999</v>
      </c>
      <c r="L33" s="119">
        <f t="shared" si="5"/>
        <v>378.95999999999992</v>
      </c>
      <c r="M33" s="120">
        <f t="shared" si="5"/>
        <v>1093.49</v>
      </c>
      <c r="N33" s="121">
        <f t="shared" si="5"/>
        <v>285.54000000000002</v>
      </c>
      <c r="O33" s="121">
        <f t="shared" si="5"/>
        <v>1701.9960000000001</v>
      </c>
      <c r="P33" s="122">
        <f t="shared" si="5"/>
        <v>27.624000000000002</v>
      </c>
      <c r="Q33" s="120">
        <f t="shared" si="5"/>
        <v>1.2650000000000001</v>
      </c>
      <c r="R33" s="121">
        <f t="shared" si="5"/>
        <v>200.17</v>
      </c>
      <c r="S33" s="121">
        <f t="shared" si="5"/>
        <v>1.159</v>
      </c>
      <c r="T33" s="122">
        <f t="shared" si="5"/>
        <v>26.091999999999999</v>
      </c>
    </row>
    <row r="34" spans="1:20" ht="15">
      <c r="A34" s="123"/>
      <c r="B34" s="123"/>
      <c r="C34" s="123"/>
      <c r="D34" s="123"/>
      <c r="E34" s="123"/>
      <c r="F34" s="123"/>
      <c r="G34" s="124"/>
      <c r="H34" s="272" t="s">
        <v>258</v>
      </c>
      <c r="I34" s="273"/>
      <c r="J34" s="125">
        <f>J33/(L33/4)</f>
        <v>0.96728942368587723</v>
      </c>
      <c r="K34" s="126">
        <v>1</v>
      </c>
      <c r="L34" s="127">
        <v>4</v>
      </c>
      <c r="M34" s="128"/>
    </row>
    <row r="35" spans="1:20" ht="15">
      <c r="A35" s="129"/>
      <c r="B35" s="129"/>
      <c r="C35" s="129"/>
      <c r="D35" s="129"/>
      <c r="E35" s="129"/>
      <c r="F35" s="129"/>
      <c r="G35" s="130"/>
      <c r="H35" s="129"/>
      <c r="I35" s="130"/>
      <c r="J35" s="130"/>
      <c r="K35" s="130"/>
      <c r="L35" s="130"/>
      <c r="M35" s="128"/>
    </row>
    <row r="36" spans="1:20" ht="15">
      <c r="A36" s="129"/>
      <c r="B36" s="129"/>
      <c r="C36" s="129"/>
      <c r="D36" s="129"/>
      <c r="E36" s="129"/>
      <c r="F36" s="129"/>
      <c r="G36" s="130"/>
      <c r="H36" s="129"/>
      <c r="I36" s="130"/>
      <c r="J36" s="130"/>
      <c r="K36" s="130"/>
      <c r="L36" s="130"/>
      <c r="M36" s="128"/>
    </row>
  </sheetData>
  <mergeCells count="43">
    <mergeCell ref="B25:E25"/>
    <mergeCell ref="A21:F21"/>
    <mergeCell ref="B16:E16"/>
    <mergeCell ref="B17:E17"/>
    <mergeCell ref="A18:F18"/>
    <mergeCell ref="B19:E19"/>
    <mergeCell ref="B20:E20"/>
    <mergeCell ref="A10:F10"/>
    <mergeCell ref="B11:E11"/>
    <mergeCell ref="B12:E12"/>
    <mergeCell ref="B13:E13"/>
    <mergeCell ref="B14:E14"/>
    <mergeCell ref="J2:L2"/>
    <mergeCell ref="B6:E6"/>
    <mergeCell ref="B7:E7"/>
    <mergeCell ref="A5:A9"/>
    <mergeCell ref="A1:T1"/>
    <mergeCell ref="Q2:T2"/>
    <mergeCell ref="A4:T4"/>
    <mergeCell ref="A2:E3"/>
    <mergeCell ref="F2:F3"/>
    <mergeCell ref="B8:E8"/>
    <mergeCell ref="M2:P2"/>
    <mergeCell ref="I2:I3"/>
    <mergeCell ref="H2:H3"/>
    <mergeCell ref="B5:E5"/>
    <mergeCell ref="B9:E9"/>
    <mergeCell ref="A22:A27"/>
    <mergeCell ref="B22:E22"/>
    <mergeCell ref="A19:A20"/>
    <mergeCell ref="A11:A17"/>
    <mergeCell ref="H34:I34"/>
    <mergeCell ref="B29:E29"/>
    <mergeCell ref="B23:E23"/>
    <mergeCell ref="B26:E26"/>
    <mergeCell ref="B27:E27"/>
    <mergeCell ref="A33:F33"/>
    <mergeCell ref="B31:E31"/>
    <mergeCell ref="A32:F32"/>
    <mergeCell ref="B30:E30"/>
    <mergeCell ref="A29:A31"/>
    <mergeCell ref="A28:F28"/>
    <mergeCell ref="B15:E15"/>
  </mergeCells>
  <pageMargins left="0.118110232055187" right="0.118110232055187" top="0.118110232055187" bottom="0.19685038924217199" header="0.118110232055187" footer="0.15748031437397"/>
  <pageSetup paperSize="9" scale="8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view="pageBreakPreview" zoomScale="85" zoomScaleNormal="100" zoomScaleSheetLayoutView="85" workbookViewId="0">
      <selection activeCell="F14" sqref="A14:XFD14"/>
    </sheetView>
  </sheetViews>
  <sheetFormatPr defaultColWidth="9" defaultRowHeight="12.75"/>
  <cols>
    <col min="1" max="1" width="4.28515625" customWidth="1"/>
    <col min="3" max="3" width="18.85546875" customWidth="1"/>
    <col min="5" max="5" width="25.7109375" customWidth="1"/>
    <col min="6" max="6" width="9.42578125" bestFit="1" customWidth="1"/>
    <col min="7" max="7" width="9.7109375" hidden="1" customWidth="1"/>
    <col min="8" max="8" width="7.5703125" customWidth="1"/>
    <col min="9" max="9" width="16" customWidth="1"/>
    <col min="10" max="11" width="9.28515625" bestFit="1" customWidth="1"/>
    <col min="12" max="12" width="11.28515625" bestFit="1" customWidth="1"/>
    <col min="13" max="15" width="7.140625" bestFit="1" customWidth="1"/>
    <col min="16" max="17" width="5.85546875" bestFit="1" customWidth="1"/>
    <col min="18" max="19" width="6.28515625" bestFit="1" customWidth="1"/>
    <col min="20" max="20" width="5.85546875" bestFit="1" customWidth="1"/>
  </cols>
  <sheetData>
    <row r="1" spans="1:20">
      <c r="A1" s="219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1"/>
    </row>
    <row r="2" spans="1:20" ht="31.5" customHeight="1">
      <c r="A2" s="235" t="s">
        <v>20</v>
      </c>
      <c r="B2" s="236"/>
      <c r="C2" s="236"/>
      <c r="D2" s="236"/>
      <c r="E2" s="237"/>
      <c r="F2" s="231" t="s">
        <v>21</v>
      </c>
      <c r="G2" s="10"/>
      <c r="H2" s="233" t="s">
        <v>22</v>
      </c>
      <c r="I2" s="231" t="s">
        <v>23</v>
      </c>
      <c r="J2" s="228" t="s">
        <v>24</v>
      </c>
      <c r="K2" s="229"/>
      <c r="L2" s="230"/>
      <c r="M2" s="222" t="s">
        <v>25</v>
      </c>
      <c r="N2" s="223"/>
      <c r="O2" s="223"/>
      <c r="P2" s="224"/>
      <c r="Q2" s="222" t="s">
        <v>26</v>
      </c>
      <c r="R2" s="223"/>
      <c r="S2" s="223"/>
      <c r="T2" s="224"/>
    </row>
    <row r="3" spans="1:20" ht="30.75" customHeight="1">
      <c r="A3" s="238"/>
      <c r="B3" s="239"/>
      <c r="C3" s="239"/>
      <c r="D3" s="239"/>
      <c r="E3" s="240"/>
      <c r="F3" s="232"/>
      <c r="G3" s="11" t="s">
        <v>27</v>
      </c>
      <c r="H3" s="234"/>
      <c r="I3" s="232"/>
      <c r="J3" s="12" t="s">
        <v>28</v>
      </c>
      <c r="K3" s="13" t="s">
        <v>29</v>
      </c>
      <c r="L3" s="14" t="s">
        <v>30</v>
      </c>
      <c r="M3" s="15" t="s">
        <v>31</v>
      </c>
      <c r="N3" s="16" t="s">
        <v>32</v>
      </c>
      <c r="O3" s="16" t="s">
        <v>33</v>
      </c>
      <c r="P3" s="17" t="s">
        <v>34</v>
      </c>
      <c r="Q3" s="15" t="s">
        <v>35</v>
      </c>
      <c r="R3" s="16" t="s">
        <v>36</v>
      </c>
      <c r="S3" s="16" t="s">
        <v>37</v>
      </c>
      <c r="T3" s="17" t="s">
        <v>38</v>
      </c>
    </row>
    <row r="4" spans="1:20">
      <c r="A4" s="225" t="s">
        <v>259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7"/>
    </row>
    <row r="5" spans="1:20" ht="16.5" customHeight="1">
      <c r="A5" s="279" t="s">
        <v>40</v>
      </c>
      <c r="B5" s="263" t="s">
        <v>212</v>
      </c>
      <c r="C5" s="264"/>
      <c r="D5" s="264"/>
      <c r="E5" s="265"/>
      <c r="F5" s="29" t="s">
        <v>260</v>
      </c>
      <c r="G5" s="30"/>
      <c r="H5" s="31" t="s">
        <v>213</v>
      </c>
      <c r="I5" s="32">
        <v>239.74</v>
      </c>
      <c r="J5" s="33">
        <v>7.27</v>
      </c>
      <c r="K5" s="34">
        <v>10.39</v>
      </c>
      <c r="L5" s="35">
        <v>28.16</v>
      </c>
      <c r="M5" s="25">
        <v>72.75</v>
      </c>
      <c r="N5" s="26">
        <v>12.5</v>
      </c>
      <c r="O5" s="26">
        <v>123</v>
      </c>
      <c r="P5" s="27">
        <v>1.5</v>
      </c>
      <c r="Q5" s="28">
        <v>0.14000000000000001</v>
      </c>
      <c r="R5" s="26">
        <v>1.31</v>
      </c>
      <c r="S5" s="26">
        <v>1.4999999999999999E-2</v>
      </c>
      <c r="T5" s="27">
        <v>0.15</v>
      </c>
    </row>
    <row r="6" spans="1:20" ht="16.5" customHeight="1">
      <c r="A6" s="261"/>
      <c r="B6" s="263" t="s">
        <v>193</v>
      </c>
      <c r="C6" s="264"/>
      <c r="D6" s="264"/>
      <c r="E6" s="265"/>
      <c r="F6" s="29" t="s">
        <v>57</v>
      </c>
      <c r="G6" s="30"/>
      <c r="H6" s="31" t="s">
        <v>261</v>
      </c>
      <c r="I6" s="32">
        <v>95.3</v>
      </c>
      <c r="J6" s="33">
        <v>1.25</v>
      </c>
      <c r="K6" s="34">
        <v>0.13</v>
      </c>
      <c r="L6" s="35">
        <v>22.2</v>
      </c>
      <c r="M6" s="25"/>
      <c r="N6" s="26"/>
      <c r="O6" s="26"/>
      <c r="P6" s="27"/>
      <c r="Q6" s="28"/>
      <c r="R6" s="26"/>
      <c r="S6" s="26"/>
      <c r="T6" s="27"/>
    </row>
    <row r="7" spans="1:20" ht="15.75" customHeight="1">
      <c r="A7" s="261"/>
      <c r="B7" s="263" t="s">
        <v>100</v>
      </c>
      <c r="C7" s="264"/>
      <c r="D7" s="264"/>
      <c r="E7" s="265"/>
      <c r="F7" s="29" t="s">
        <v>262</v>
      </c>
      <c r="G7" s="30"/>
      <c r="H7" s="31" t="s">
        <v>102</v>
      </c>
      <c r="I7" s="32">
        <v>124.95</v>
      </c>
      <c r="J7" s="33">
        <v>1.99</v>
      </c>
      <c r="K7" s="34">
        <v>7.5</v>
      </c>
      <c r="L7" s="35">
        <v>12.21</v>
      </c>
      <c r="M7" s="25">
        <v>8.4</v>
      </c>
      <c r="N7" s="25">
        <v>1</v>
      </c>
      <c r="O7" s="25">
        <v>20.5</v>
      </c>
      <c r="P7" s="27">
        <v>0.33</v>
      </c>
      <c r="Q7" s="27">
        <v>3.3000000000000002E-2</v>
      </c>
      <c r="R7" s="26">
        <v>0</v>
      </c>
      <c r="S7" s="26">
        <v>0.04</v>
      </c>
      <c r="T7" s="27">
        <v>0.4</v>
      </c>
    </row>
    <row r="8" spans="1:20" ht="17.25" customHeight="1">
      <c r="A8" s="281"/>
      <c r="B8" s="258" t="s">
        <v>135</v>
      </c>
      <c r="C8" s="251"/>
      <c r="D8" s="251"/>
      <c r="E8" s="259"/>
      <c r="F8" s="18" t="s">
        <v>50</v>
      </c>
      <c r="G8" s="19"/>
      <c r="H8" s="41" t="s">
        <v>136</v>
      </c>
      <c r="I8" s="21">
        <v>100.6</v>
      </c>
      <c r="J8" s="22">
        <v>3.17</v>
      </c>
      <c r="K8" s="134">
        <v>2.68</v>
      </c>
      <c r="L8" s="24">
        <v>15.95</v>
      </c>
      <c r="M8" s="37">
        <v>125.78</v>
      </c>
      <c r="N8" s="38">
        <v>14</v>
      </c>
      <c r="O8" s="38">
        <v>90</v>
      </c>
      <c r="P8" s="39">
        <v>0.13</v>
      </c>
      <c r="Q8" s="40">
        <v>0.04</v>
      </c>
      <c r="R8" s="38">
        <v>1.3</v>
      </c>
      <c r="S8" s="38">
        <v>0.02</v>
      </c>
      <c r="T8" s="39">
        <v>0.02</v>
      </c>
    </row>
    <row r="9" spans="1:20" ht="13.5" thickBot="1">
      <c r="A9" s="241" t="s">
        <v>54</v>
      </c>
      <c r="B9" s="242"/>
      <c r="C9" s="242"/>
      <c r="D9" s="242"/>
      <c r="E9" s="242"/>
      <c r="F9" s="243"/>
      <c r="G9" s="95"/>
      <c r="H9" s="94"/>
      <c r="I9" s="152">
        <f t="shared" ref="I9:T9" si="0">SUM(I5:I8)</f>
        <v>560.59</v>
      </c>
      <c r="J9" s="97">
        <f t="shared" si="0"/>
        <v>13.68</v>
      </c>
      <c r="K9" s="153">
        <f t="shared" si="0"/>
        <v>20.700000000000003</v>
      </c>
      <c r="L9" s="164">
        <f t="shared" si="0"/>
        <v>78.52</v>
      </c>
      <c r="M9" s="87">
        <f t="shared" si="0"/>
        <v>206.93</v>
      </c>
      <c r="N9" s="88">
        <f t="shared" si="0"/>
        <v>27.5</v>
      </c>
      <c r="O9" s="88">
        <f t="shared" si="0"/>
        <v>233.5</v>
      </c>
      <c r="P9" s="89">
        <f t="shared" si="0"/>
        <v>1.96</v>
      </c>
      <c r="Q9" s="87">
        <f t="shared" si="0"/>
        <v>0.21300000000000002</v>
      </c>
      <c r="R9" s="88">
        <f t="shared" si="0"/>
        <v>2.6100000000000003</v>
      </c>
      <c r="S9" s="88">
        <f t="shared" si="0"/>
        <v>7.4999999999999997E-2</v>
      </c>
      <c r="T9" s="90">
        <f t="shared" si="0"/>
        <v>0.57000000000000006</v>
      </c>
    </row>
    <row r="10" spans="1:20" ht="15" thickBot="1">
      <c r="A10" s="279" t="s">
        <v>55</v>
      </c>
      <c r="B10" s="306" t="s">
        <v>263</v>
      </c>
      <c r="C10" s="305"/>
      <c r="D10" s="305"/>
      <c r="E10" s="265"/>
      <c r="F10" s="18" t="s">
        <v>57</v>
      </c>
      <c r="G10" s="19"/>
      <c r="H10" s="20" t="s">
        <v>264</v>
      </c>
      <c r="I10" s="142">
        <v>72.8</v>
      </c>
      <c r="J10" s="74">
        <v>1.41</v>
      </c>
      <c r="K10" s="75">
        <v>6.01</v>
      </c>
      <c r="L10" s="160">
        <v>8.26</v>
      </c>
      <c r="M10" s="64">
        <v>55.46</v>
      </c>
      <c r="N10" s="26">
        <v>17</v>
      </c>
      <c r="O10" s="26">
        <v>40.630000000000003</v>
      </c>
      <c r="P10" s="27">
        <v>1.32</v>
      </c>
      <c r="Q10" s="28">
        <v>0.01</v>
      </c>
      <c r="R10" s="26">
        <v>6.6</v>
      </c>
      <c r="S10" s="26">
        <v>0</v>
      </c>
      <c r="T10" s="27">
        <v>4.5</v>
      </c>
    </row>
    <row r="11" spans="1:20" ht="14.25">
      <c r="A11" s="280"/>
      <c r="B11" s="337" t="s">
        <v>105</v>
      </c>
      <c r="C11" s="259"/>
      <c r="D11" s="259"/>
      <c r="E11" s="338"/>
      <c r="F11" s="68" t="s">
        <v>77</v>
      </c>
      <c r="G11" s="30"/>
      <c r="H11" s="133" t="s">
        <v>106</v>
      </c>
      <c r="I11" s="21">
        <v>118.6</v>
      </c>
      <c r="J11" s="22">
        <v>4.3899999999999997</v>
      </c>
      <c r="K11" s="23">
        <v>10.96</v>
      </c>
      <c r="L11" s="24">
        <v>13.23</v>
      </c>
      <c r="M11" s="64">
        <v>85.97</v>
      </c>
      <c r="N11" s="65">
        <v>16.600000000000001</v>
      </c>
      <c r="O11" s="65">
        <v>121.3</v>
      </c>
      <c r="P11" s="66">
        <v>3.34</v>
      </c>
      <c r="Q11" s="67">
        <v>0.08</v>
      </c>
      <c r="R11" s="65">
        <v>13.4</v>
      </c>
      <c r="S11" s="65">
        <v>0.34</v>
      </c>
      <c r="T11" s="66">
        <v>0.56000000000000005</v>
      </c>
    </row>
    <row r="12" spans="1:20" ht="14.25">
      <c r="A12" s="280"/>
      <c r="B12" s="337" t="s">
        <v>371</v>
      </c>
      <c r="C12" s="259"/>
      <c r="D12" s="259"/>
      <c r="E12" s="338"/>
      <c r="F12" s="18" t="s">
        <v>372</v>
      </c>
      <c r="G12" s="19"/>
      <c r="H12" s="41" t="s">
        <v>318</v>
      </c>
      <c r="I12" s="21">
        <v>194</v>
      </c>
      <c r="J12" s="22">
        <v>5</v>
      </c>
      <c r="K12" s="23">
        <v>15.96</v>
      </c>
      <c r="L12" s="24">
        <v>7.58</v>
      </c>
      <c r="M12" s="37">
        <v>10.199999999999999</v>
      </c>
      <c r="N12" s="38">
        <v>7.5</v>
      </c>
      <c r="O12" s="38">
        <v>255</v>
      </c>
      <c r="P12" s="39">
        <v>0.3</v>
      </c>
      <c r="Q12" s="40">
        <v>8.9999999999999993E-3</v>
      </c>
      <c r="R12" s="38">
        <v>8</v>
      </c>
      <c r="S12" s="38">
        <v>7.8E-2</v>
      </c>
      <c r="T12" s="39">
        <v>3.9</v>
      </c>
    </row>
    <row r="13" spans="1:20" s="206" customFormat="1" ht="14.25">
      <c r="A13" s="280"/>
      <c r="B13" s="204" t="s">
        <v>83</v>
      </c>
      <c r="C13" s="204"/>
      <c r="D13" s="204"/>
      <c r="E13" s="204"/>
      <c r="F13" s="18" t="s">
        <v>84</v>
      </c>
      <c r="G13" s="186"/>
      <c r="H13" s="20" t="s">
        <v>319</v>
      </c>
      <c r="I13" s="21">
        <v>156.30000000000001</v>
      </c>
      <c r="J13" s="187">
        <v>5.66</v>
      </c>
      <c r="K13" s="23">
        <v>0.67</v>
      </c>
      <c r="L13" s="24">
        <v>31.92</v>
      </c>
      <c r="M13" s="37">
        <v>4.8600000000000003</v>
      </c>
      <c r="N13" s="38">
        <v>10.8</v>
      </c>
      <c r="O13" s="38">
        <v>65</v>
      </c>
      <c r="P13" s="39">
        <v>0.5</v>
      </c>
      <c r="Q13" s="188">
        <v>2.5000000000000001E-2</v>
      </c>
      <c r="R13" s="38">
        <v>0</v>
      </c>
      <c r="S13" s="38">
        <v>2.5000000000000001E-2</v>
      </c>
      <c r="T13" s="39">
        <v>0.25</v>
      </c>
    </row>
    <row r="14" spans="1:20" s="206" customFormat="1" ht="13.5" thickBot="1">
      <c r="A14" s="280"/>
      <c r="B14" s="363" t="s">
        <v>377</v>
      </c>
      <c r="C14" s="324"/>
      <c r="D14" s="324"/>
      <c r="E14" s="364"/>
      <c r="F14" s="325" t="s">
        <v>66</v>
      </c>
      <c r="G14" s="326"/>
      <c r="H14" s="327" t="s">
        <v>378</v>
      </c>
      <c r="I14" s="328">
        <v>132.80000000000001</v>
      </c>
      <c r="J14" s="329">
        <v>0.6</v>
      </c>
      <c r="K14" s="330">
        <v>0.1</v>
      </c>
      <c r="L14" s="331">
        <v>32.01</v>
      </c>
      <c r="M14" s="332">
        <v>32.5</v>
      </c>
      <c r="N14" s="333">
        <v>17.5</v>
      </c>
      <c r="O14" s="333">
        <v>23.4</v>
      </c>
      <c r="P14" s="334">
        <v>0.7</v>
      </c>
      <c r="Q14" s="335">
        <v>0.01</v>
      </c>
      <c r="R14" s="333">
        <v>0.7</v>
      </c>
      <c r="S14" s="333">
        <v>0</v>
      </c>
      <c r="T14" s="334">
        <v>0.1</v>
      </c>
    </row>
    <row r="15" spans="1:20" ht="15" thickBot="1">
      <c r="A15" s="280"/>
      <c r="B15" s="337" t="s">
        <v>68</v>
      </c>
      <c r="C15" s="259"/>
      <c r="D15" s="259"/>
      <c r="E15" s="338"/>
      <c r="F15" s="71" t="s">
        <v>69</v>
      </c>
      <c r="G15" s="72"/>
      <c r="H15" s="44"/>
      <c r="I15" s="73">
        <v>87</v>
      </c>
      <c r="J15" s="74">
        <v>3.3</v>
      </c>
      <c r="K15" s="75">
        <v>0.6</v>
      </c>
      <c r="L15" s="76">
        <v>16.7</v>
      </c>
      <c r="M15" s="77">
        <v>17.5</v>
      </c>
      <c r="N15" s="78">
        <v>23.5</v>
      </c>
      <c r="O15" s="78">
        <v>79</v>
      </c>
      <c r="P15" s="79">
        <v>1.94</v>
      </c>
      <c r="Q15" s="80">
        <v>0.08</v>
      </c>
      <c r="R15" s="78">
        <v>0</v>
      </c>
      <c r="S15" s="78">
        <v>0</v>
      </c>
      <c r="T15" s="79">
        <v>1.1599999999999999</v>
      </c>
    </row>
    <row r="16" spans="1:20" ht="15" thickBot="1">
      <c r="A16" s="292"/>
      <c r="B16" s="365" t="s">
        <v>52</v>
      </c>
      <c r="C16" s="283"/>
      <c r="D16" s="283"/>
      <c r="E16" s="366"/>
      <c r="F16" s="82" t="s">
        <v>53</v>
      </c>
      <c r="G16" s="43"/>
      <c r="H16" s="44"/>
      <c r="I16" s="45">
        <v>58.8</v>
      </c>
      <c r="J16" s="46">
        <v>1.98</v>
      </c>
      <c r="K16" s="47">
        <v>0.25</v>
      </c>
      <c r="L16" s="48">
        <v>12.1</v>
      </c>
      <c r="M16" s="49">
        <v>5.8</v>
      </c>
      <c r="N16" s="50">
        <v>8.3000000000000007</v>
      </c>
      <c r="O16" s="50">
        <v>21.7</v>
      </c>
      <c r="P16" s="51">
        <v>0.5</v>
      </c>
      <c r="Q16" s="52">
        <v>0.04</v>
      </c>
      <c r="R16" s="50">
        <v>0</v>
      </c>
      <c r="S16" s="50">
        <v>0</v>
      </c>
      <c r="T16" s="51">
        <v>0.32</v>
      </c>
    </row>
    <row r="17" spans="1:20" ht="13.5" thickBot="1">
      <c r="A17" s="241" t="s">
        <v>70</v>
      </c>
      <c r="B17" s="242"/>
      <c r="C17" s="242"/>
      <c r="D17" s="242"/>
      <c r="E17" s="242"/>
      <c r="F17" s="243"/>
      <c r="G17" s="43"/>
      <c r="H17" s="44"/>
      <c r="I17" s="83">
        <f t="shared" ref="I17:T17" si="1">SUM(I10:I16)</f>
        <v>820.3</v>
      </c>
      <c r="J17" s="84">
        <f t="shared" si="1"/>
        <v>22.340000000000003</v>
      </c>
      <c r="K17" s="85">
        <f t="shared" si="1"/>
        <v>34.550000000000004</v>
      </c>
      <c r="L17" s="86">
        <f t="shared" si="1"/>
        <v>121.8</v>
      </c>
      <c r="M17" s="87">
        <f t="shared" si="1"/>
        <v>212.29000000000002</v>
      </c>
      <c r="N17" s="88">
        <f t="shared" si="1"/>
        <v>101.2</v>
      </c>
      <c r="O17" s="88">
        <f t="shared" si="1"/>
        <v>606.03</v>
      </c>
      <c r="P17" s="89">
        <f t="shared" si="1"/>
        <v>8.6</v>
      </c>
      <c r="Q17" s="87">
        <f t="shared" si="1"/>
        <v>0.254</v>
      </c>
      <c r="R17" s="88">
        <f t="shared" si="1"/>
        <v>28.7</v>
      </c>
      <c r="S17" s="88">
        <f t="shared" si="1"/>
        <v>0.44300000000000006</v>
      </c>
      <c r="T17" s="90">
        <f t="shared" si="1"/>
        <v>10.790000000000001</v>
      </c>
    </row>
    <row r="18" spans="1:20" ht="15" thickBot="1">
      <c r="A18" s="310" t="s">
        <v>71</v>
      </c>
      <c r="B18" s="247" t="s">
        <v>323</v>
      </c>
      <c r="C18" s="248"/>
      <c r="D18" s="248"/>
      <c r="E18" s="249"/>
      <c r="F18" s="18" t="s">
        <v>116</v>
      </c>
      <c r="G18" s="19"/>
      <c r="H18" s="20" t="s">
        <v>324</v>
      </c>
      <c r="I18" s="21">
        <v>203</v>
      </c>
      <c r="J18" s="22">
        <v>4.05</v>
      </c>
      <c r="K18" s="23">
        <v>4.3499999999999996</v>
      </c>
      <c r="L18" s="24">
        <v>36.75</v>
      </c>
      <c r="M18" s="151">
        <v>25</v>
      </c>
      <c r="N18" s="38">
        <v>4</v>
      </c>
      <c r="O18" s="38">
        <v>40</v>
      </c>
      <c r="P18" s="39">
        <v>0.31</v>
      </c>
      <c r="Q18" s="40">
        <v>0.02</v>
      </c>
      <c r="R18" s="38">
        <v>0</v>
      </c>
      <c r="S18" s="38">
        <v>0.05</v>
      </c>
      <c r="T18" s="39">
        <v>5.0000000000000001E-3</v>
      </c>
    </row>
    <row r="19" spans="1:20" s="185" customFormat="1" ht="14.25">
      <c r="A19" s="311"/>
      <c r="B19" s="189" t="s">
        <v>304</v>
      </c>
      <c r="C19" s="189"/>
      <c r="D19" s="189"/>
      <c r="E19" s="189"/>
      <c r="F19" s="170" t="s">
        <v>73</v>
      </c>
      <c r="G19" s="190"/>
      <c r="H19" s="161"/>
      <c r="I19" s="21">
        <v>71.67</v>
      </c>
      <c r="J19" s="187">
        <v>1.65</v>
      </c>
      <c r="K19" s="23">
        <v>0.4</v>
      </c>
      <c r="L19" s="24">
        <v>14.98</v>
      </c>
      <c r="M19" s="151">
        <v>38</v>
      </c>
      <c r="N19" s="38">
        <v>24</v>
      </c>
      <c r="O19" s="38">
        <v>32</v>
      </c>
      <c r="P19" s="39">
        <v>4.5999999999999996</v>
      </c>
      <c r="Q19" s="188">
        <v>0.04</v>
      </c>
      <c r="R19" s="38">
        <v>10</v>
      </c>
      <c r="S19" s="112">
        <v>0.04</v>
      </c>
      <c r="T19" s="39">
        <v>0.8</v>
      </c>
    </row>
    <row r="20" spans="1:20" ht="15" thickBot="1">
      <c r="A20" s="311"/>
      <c r="B20" s="253" t="s">
        <v>322</v>
      </c>
      <c r="C20" s="251"/>
      <c r="D20" s="251"/>
      <c r="E20" s="254"/>
      <c r="F20" s="92" t="s">
        <v>110</v>
      </c>
      <c r="G20" s="93"/>
      <c r="H20" s="94" t="s">
        <v>166</v>
      </c>
      <c r="I20" s="21">
        <v>60</v>
      </c>
      <c r="J20" s="22">
        <v>7.0000000000000007E-2</v>
      </c>
      <c r="K20" s="23">
        <v>0.02</v>
      </c>
      <c r="L20" s="24">
        <v>15</v>
      </c>
      <c r="M20" s="37">
        <v>0</v>
      </c>
      <c r="N20" s="38">
        <v>0</v>
      </c>
      <c r="O20" s="38">
        <v>0</v>
      </c>
      <c r="P20" s="39">
        <v>0</v>
      </c>
      <c r="Q20" s="40">
        <v>0.04</v>
      </c>
      <c r="R20" s="38">
        <v>0.03</v>
      </c>
      <c r="S20" s="50">
        <v>0.01</v>
      </c>
      <c r="T20" s="39">
        <v>0</v>
      </c>
    </row>
    <row r="21" spans="1:20">
      <c r="A21" s="241" t="s">
        <v>79</v>
      </c>
      <c r="B21" s="242"/>
      <c r="C21" s="242"/>
      <c r="D21" s="242"/>
      <c r="E21" s="242"/>
      <c r="F21" s="243"/>
      <c r="G21" s="43"/>
      <c r="H21" s="44"/>
      <c r="I21" s="83">
        <f t="shared" ref="I21:T21" si="2">SUM(I18:I20)</f>
        <v>334.67</v>
      </c>
      <c r="J21" s="84">
        <f t="shared" si="2"/>
        <v>5.77</v>
      </c>
      <c r="K21" s="85">
        <f t="shared" si="2"/>
        <v>4.7699999999999996</v>
      </c>
      <c r="L21" s="86">
        <f t="shared" si="2"/>
        <v>66.73</v>
      </c>
      <c r="M21" s="87">
        <f t="shared" si="2"/>
        <v>63</v>
      </c>
      <c r="N21" s="88">
        <f t="shared" si="2"/>
        <v>28</v>
      </c>
      <c r="O21" s="88">
        <f t="shared" si="2"/>
        <v>72</v>
      </c>
      <c r="P21" s="90">
        <f t="shared" si="2"/>
        <v>4.9099999999999993</v>
      </c>
      <c r="Q21" s="87">
        <f t="shared" si="2"/>
        <v>0.1</v>
      </c>
      <c r="R21" s="88">
        <f t="shared" si="2"/>
        <v>10.029999999999999</v>
      </c>
      <c r="S21" s="88">
        <f t="shared" si="2"/>
        <v>9.9999999999999992E-2</v>
      </c>
      <c r="T21" s="90">
        <f t="shared" si="2"/>
        <v>0.80500000000000005</v>
      </c>
    </row>
    <row r="22" spans="1:20" ht="15" customHeight="1" thickBot="1">
      <c r="A22" s="260" t="s">
        <v>80</v>
      </c>
      <c r="B22" s="258" t="s">
        <v>267</v>
      </c>
      <c r="C22" s="251"/>
      <c r="D22" s="251"/>
      <c r="E22" s="259"/>
      <c r="F22" s="18" t="s">
        <v>223</v>
      </c>
      <c r="G22" s="19"/>
      <c r="H22" s="20" t="s">
        <v>268</v>
      </c>
      <c r="I22" s="21">
        <v>124.1</v>
      </c>
      <c r="J22" s="22">
        <v>8.06</v>
      </c>
      <c r="K22" s="23">
        <v>5.8</v>
      </c>
      <c r="L22" s="24">
        <v>12.4</v>
      </c>
      <c r="M22" s="37">
        <v>46</v>
      </c>
      <c r="N22" s="38">
        <v>7</v>
      </c>
      <c r="O22" s="38">
        <v>109</v>
      </c>
      <c r="P22" s="39">
        <v>1.3</v>
      </c>
      <c r="Q22" s="40">
        <v>7.0000000000000007E-2</v>
      </c>
      <c r="R22" s="38">
        <v>0.6</v>
      </c>
      <c r="S22" s="38">
        <v>0.03</v>
      </c>
      <c r="T22" s="39">
        <v>1.3</v>
      </c>
    </row>
    <row r="23" spans="1:20" ht="15" customHeight="1">
      <c r="A23" s="261"/>
      <c r="B23" s="258" t="s">
        <v>154</v>
      </c>
      <c r="C23" s="251"/>
      <c r="D23" s="251"/>
      <c r="E23" s="259"/>
      <c r="F23" s="18" t="s">
        <v>155</v>
      </c>
      <c r="G23" s="19"/>
      <c r="H23" s="20" t="s">
        <v>156</v>
      </c>
      <c r="I23" s="21">
        <v>294</v>
      </c>
      <c r="J23" s="22">
        <v>4.7</v>
      </c>
      <c r="K23" s="23">
        <v>12.9</v>
      </c>
      <c r="L23" s="24">
        <v>34</v>
      </c>
      <c r="M23" s="37">
        <v>52</v>
      </c>
      <c r="N23" s="38">
        <v>11</v>
      </c>
      <c r="O23" s="38">
        <v>132</v>
      </c>
      <c r="P23" s="39">
        <v>1.8</v>
      </c>
      <c r="Q23" s="40">
        <v>0.23</v>
      </c>
      <c r="R23" s="38">
        <v>11.7</v>
      </c>
      <c r="S23" s="38">
        <v>0</v>
      </c>
      <c r="T23" s="39">
        <v>2.6</v>
      </c>
    </row>
    <row r="24" spans="1:20" s="185" customFormat="1" ht="15" customHeight="1">
      <c r="A24" s="280"/>
      <c r="B24" s="184" t="s">
        <v>76</v>
      </c>
      <c r="C24" s="184"/>
      <c r="D24" s="184"/>
      <c r="E24" s="184"/>
      <c r="F24" s="18" t="s">
        <v>77</v>
      </c>
      <c r="G24" s="186"/>
      <c r="H24" s="20" t="s">
        <v>321</v>
      </c>
      <c r="I24" s="21">
        <v>100.4</v>
      </c>
      <c r="J24" s="187">
        <v>1.4</v>
      </c>
      <c r="K24" s="23">
        <v>0.4</v>
      </c>
      <c r="L24" s="24">
        <v>22.8</v>
      </c>
      <c r="M24" s="37">
        <v>34</v>
      </c>
      <c r="N24" s="38">
        <v>12</v>
      </c>
      <c r="O24" s="38">
        <v>36</v>
      </c>
      <c r="P24" s="39">
        <v>0.6</v>
      </c>
      <c r="Q24" s="188">
        <v>0.02</v>
      </c>
      <c r="R24" s="38">
        <v>14.8</v>
      </c>
      <c r="S24" s="38">
        <v>0.04</v>
      </c>
      <c r="T24" s="39">
        <v>0.2</v>
      </c>
    </row>
    <row r="25" spans="1:20" s="185" customFormat="1" ht="15" customHeight="1">
      <c r="A25" s="280"/>
      <c r="B25" s="184" t="s">
        <v>265</v>
      </c>
      <c r="C25" s="184"/>
      <c r="D25" s="184"/>
      <c r="E25" s="184"/>
      <c r="F25" s="18" t="s">
        <v>266</v>
      </c>
      <c r="G25" s="186"/>
      <c r="H25" s="20" t="s">
        <v>320</v>
      </c>
      <c r="I25" s="21">
        <v>269.7</v>
      </c>
      <c r="J25" s="187">
        <v>12.7</v>
      </c>
      <c r="K25" s="23">
        <v>14.5</v>
      </c>
      <c r="L25" s="24">
        <v>22.1</v>
      </c>
      <c r="M25" s="37">
        <v>130</v>
      </c>
      <c r="N25" s="38">
        <v>14</v>
      </c>
      <c r="O25" s="38">
        <v>170</v>
      </c>
      <c r="P25" s="39">
        <v>0.7</v>
      </c>
      <c r="Q25" s="188">
        <v>7.0000000000000007E-2</v>
      </c>
      <c r="R25" s="38">
        <v>0.76</v>
      </c>
      <c r="S25" s="38">
        <v>0.08</v>
      </c>
      <c r="T25" s="39">
        <v>7.0000000000000001E-3</v>
      </c>
    </row>
    <row r="26" spans="1:20" ht="13.5">
      <c r="A26" s="261"/>
      <c r="B26" s="258" t="s">
        <v>269</v>
      </c>
      <c r="C26" s="251"/>
      <c r="D26" s="251"/>
      <c r="E26" s="259"/>
      <c r="F26" s="18" t="s">
        <v>77</v>
      </c>
      <c r="G26" s="19"/>
      <c r="H26" s="165" t="s">
        <v>270</v>
      </c>
      <c r="I26" s="21">
        <v>80</v>
      </c>
      <c r="J26" s="22">
        <v>0</v>
      </c>
      <c r="K26" s="23">
        <v>0</v>
      </c>
      <c r="L26" s="63">
        <v>19</v>
      </c>
      <c r="M26" s="166">
        <v>0</v>
      </c>
      <c r="N26" s="167">
        <v>0</v>
      </c>
      <c r="O26" s="167">
        <v>0</v>
      </c>
      <c r="P26" s="168">
        <v>0</v>
      </c>
      <c r="Q26" s="169">
        <v>0.3</v>
      </c>
      <c r="R26" s="167">
        <v>20</v>
      </c>
      <c r="S26" s="167">
        <v>0.12</v>
      </c>
      <c r="T26" s="168">
        <v>2.34</v>
      </c>
    </row>
    <row r="27" spans="1:20" ht="15" thickBot="1">
      <c r="A27" s="261"/>
      <c r="B27" s="269" t="s">
        <v>52</v>
      </c>
      <c r="C27" s="270"/>
      <c r="D27" s="270"/>
      <c r="E27" s="271"/>
      <c r="F27" s="42" t="s">
        <v>69</v>
      </c>
      <c r="G27" s="43"/>
      <c r="H27" s="44"/>
      <c r="I27" s="45">
        <v>117.5</v>
      </c>
      <c r="J27" s="46">
        <v>3.95</v>
      </c>
      <c r="K27" s="47">
        <v>0.5</v>
      </c>
      <c r="L27" s="48">
        <v>24.15</v>
      </c>
      <c r="M27" s="49">
        <v>11.5</v>
      </c>
      <c r="N27" s="50">
        <v>16.5</v>
      </c>
      <c r="O27" s="50">
        <v>43.5</v>
      </c>
      <c r="P27" s="51">
        <v>1</v>
      </c>
      <c r="Q27" s="52">
        <v>0.08</v>
      </c>
      <c r="R27" s="50">
        <v>0</v>
      </c>
      <c r="S27" s="50">
        <v>0</v>
      </c>
      <c r="T27" s="51">
        <v>0.65</v>
      </c>
    </row>
    <row r="28" spans="1:20" ht="13.5" thickBot="1">
      <c r="A28" s="241" t="s">
        <v>89</v>
      </c>
      <c r="B28" s="242"/>
      <c r="C28" s="242"/>
      <c r="D28" s="242"/>
      <c r="E28" s="242"/>
      <c r="F28" s="243"/>
      <c r="G28" s="95"/>
      <c r="H28" s="94"/>
      <c r="I28" s="96">
        <f t="shared" ref="I28:T28" si="3">SUM(I22:I27)</f>
        <v>985.7</v>
      </c>
      <c r="J28" s="97">
        <f t="shared" si="3"/>
        <v>30.81</v>
      </c>
      <c r="K28" s="97">
        <f t="shared" si="3"/>
        <v>34.099999999999994</v>
      </c>
      <c r="L28" s="97">
        <f t="shared" si="3"/>
        <v>134.45000000000002</v>
      </c>
      <c r="M28" s="98">
        <f t="shared" si="3"/>
        <v>273.5</v>
      </c>
      <c r="N28" s="98">
        <f t="shared" si="3"/>
        <v>60.5</v>
      </c>
      <c r="O28" s="98">
        <f t="shared" si="3"/>
        <v>490.5</v>
      </c>
      <c r="P28" s="90">
        <f t="shared" si="3"/>
        <v>5.4</v>
      </c>
      <c r="Q28" s="98">
        <f t="shared" si="3"/>
        <v>0.77</v>
      </c>
      <c r="R28" s="98">
        <f t="shared" si="3"/>
        <v>47.86</v>
      </c>
      <c r="S28" s="98">
        <f t="shared" si="3"/>
        <v>0.27</v>
      </c>
      <c r="T28" s="90">
        <f t="shared" si="3"/>
        <v>7.0970000000000004</v>
      </c>
    </row>
    <row r="29" spans="1:20" ht="14.25">
      <c r="A29" s="260" t="s">
        <v>90</v>
      </c>
      <c r="B29" s="247" t="s">
        <v>91</v>
      </c>
      <c r="C29" s="248"/>
      <c r="D29" s="248"/>
      <c r="E29" s="249"/>
      <c r="F29" s="99" t="s">
        <v>84</v>
      </c>
      <c r="G29" s="93"/>
      <c r="H29" s="94" t="s">
        <v>92</v>
      </c>
      <c r="I29" s="100">
        <v>73.5</v>
      </c>
      <c r="J29" s="101">
        <v>4.2</v>
      </c>
      <c r="K29" s="102">
        <v>3.7</v>
      </c>
      <c r="L29" s="103">
        <v>2.94</v>
      </c>
      <c r="M29" s="104">
        <v>176</v>
      </c>
      <c r="N29" s="105">
        <v>20</v>
      </c>
      <c r="O29" s="105">
        <v>132</v>
      </c>
      <c r="P29" s="106">
        <v>0.15</v>
      </c>
      <c r="Q29" s="107">
        <v>0.06</v>
      </c>
      <c r="R29" s="105">
        <v>1</v>
      </c>
      <c r="S29" s="105">
        <v>0.03</v>
      </c>
      <c r="T29" s="106">
        <v>7.0000000000000007E-2</v>
      </c>
    </row>
    <row r="30" spans="1:20" ht="17.25" customHeight="1">
      <c r="A30" s="261"/>
      <c r="B30" s="250" t="s">
        <v>68</v>
      </c>
      <c r="C30" s="251"/>
      <c r="D30" s="251"/>
      <c r="E30" s="252"/>
      <c r="F30" s="71" t="s">
        <v>93</v>
      </c>
      <c r="G30" s="72"/>
      <c r="H30" s="44"/>
      <c r="I30" s="73">
        <v>52.2</v>
      </c>
      <c r="J30" s="108">
        <v>1.98</v>
      </c>
      <c r="K30" s="109">
        <v>0.36</v>
      </c>
      <c r="L30" s="110">
        <v>10</v>
      </c>
      <c r="M30" s="111">
        <v>10.5</v>
      </c>
      <c r="N30" s="112">
        <v>14.1</v>
      </c>
      <c r="O30" s="112">
        <v>47.4</v>
      </c>
      <c r="P30" s="113">
        <v>1.2</v>
      </c>
      <c r="Q30" s="114">
        <v>0.05</v>
      </c>
      <c r="R30" s="112">
        <v>0</v>
      </c>
      <c r="S30" s="112">
        <v>0</v>
      </c>
      <c r="T30" s="113">
        <v>0.7</v>
      </c>
    </row>
    <row r="31" spans="1:20" ht="17.25" customHeight="1">
      <c r="A31" s="262"/>
      <c r="B31" s="269" t="s">
        <v>52</v>
      </c>
      <c r="C31" s="270"/>
      <c r="D31" s="270"/>
      <c r="E31" s="271"/>
      <c r="F31" s="42" t="s">
        <v>69</v>
      </c>
      <c r="G31" s="43"/>
      <c r="H31" s="44"/>
      <c r="I31" s="45">
        <v>117.5</v>
      </c>
      <c r="J31" s="46">
        <v>3.95</v>
      </c>
      <c r="K31" s="47">
        <v>0.5</v>
      </c>
      <c r="L31" s="48">
        <v>24.15</v>
      </c>
      <c r="M31" s="49">
        <v>11.5</v>
      </c>
      <c r="N31" s="50">
        <v>16.5</v>
      </c>
      <c r="O31" s="50">
        <v>43.5</v>
      </c>
      <c r="P31" s="51">
        <v>1</v>
      </c>
      <c r="Q31" s="52">
        <v>0.08</v>
      </c>
      <c r="R31" s="50">
        <v>0</v>
      </c>
      <c r="S31" s="50">
        <v>0</v>
      </c>
      <c r="T31" s="51">
        <v>0.65</v>
      </c>
    </row>
    <row r="32" spans="1:20">
      <c r="A32" s="241" t="s">
        <v>94</v>
      </c>
      <c r="B32" s="242"/>
      <c r="C32" s="242"/>
      <c r="D32" s="242"/>
      <c r="E32" s="242"/>
      <c r="F32" s="243"/>
      <c r="G32" s="93"/>
      <c r="H32" s="94"/>
      <c r="I32" s="96">
        <f t="shared" ref="I32:T32" si="4">I29+I30+I31</f>
        <v>243.2</v>
      </c>
      <c r="J32" s="96">
        <f t="shared" si="4"/>
        <v>10.129999999999999</v>
      </c>
      <c r="K32" s="96">
        <f t="shared" si="4"/>
        <v>4.5600000000000005</v>
      </c>
      <c r="L32" s="96">
        <f t="shared" si="4"/>
        <v>37.089999999999996</v>
      </c>
      <c r="M32" s="115">
        <f t="shared" si="4"/>
        <v>198</v>
      </c>
      <c r="N32" s="116">
        <f t="shared" si="4"/>
        <v>50.6</v>
      </c>
      <c r="O32" s="116">
        <f t="shared" si="4"/>
        <v>222.9</v>
      </c>
      <c r="P32" s="90">
        <f t="shared" si="4"/>
        <v>2.3499999999999996</v>
      </c>
      <c r="Q32" s="115">
        <f t="shared" si="4"/>
        <v>0.19</v>
      </c>
      <c r="R32" s="116">
        <f t="shared" si="4"/>
        <v>1</v>
      </c>
      <c r="S32" s="116">
        <f t="shared" si="4"/>
        <v>0.03</v>
      </c>
      <c r="T32" s="90">
        <f t="shared" si="4"/>
        <v>1.42</v>
      </c>
    </row>
    <row r="33" spans="1:20" ht="29.25" customHeight="1">
      <c r="A33" s="276" t="s">
        <v>95</v>
      </c>
      <c r="B33" s="277"/>
      <c r="C33" s="277"/>
      <c r="D33" s="277"/>
      <c r="E33" s="277"/>
      <c r="F33" s="278"/>
      <c r="G33" s="117">
        <f>SUM(G5:G32)</f>
        <v>0</v>
      </c>
      <c r="H33" s="118"/>
      <c r="I33" s="119">
        <f t="shared" ref="I33:T33" si="5">I9+I17+I21+I28+I32</f>
        <v>2944.46</v>
      </c>
      <c r="J33" s="119">
        <f t="shared" si="5"/>
        <v>82.73</v>
      </c>
      <c r="K33" s="119">
        <f t="shared" si="5"/>
        <v>98.68</v>
      </c>
      <c r="L33" s="119">
        <f t="shared" si="5"/>
        <v>438.59</v>
      </c>
      <c r="M33" s="120">
        <f t="shared" si="5"/>
        <v>953.72</v>
      </c>
      <c r="N33" s="121">
        <f t="shared" si="5"/>
        <v>267.8</v>
      </c>
      <c r="O33" s="121">
        <f t="shared" si="5"/>
        <v>1624.93</v>
      </c>
      <c r="P33" s="122">
        <f t="shared" si="5"/>
        <v>23.22</v>
      </c>
      <c r="Q33" s="120">
        <f t="shared" si="5"/>
        <v>1.5270000000000001</v>
      </c>
      <c r="R33" s="121">
        <f t="shared" si="5"/>
        <v>90.199999999999989</v>
      </c>
      <c r="S33" s="121">
        <f t="shared" si="5"/>
        <v>0.91800000000000004</v>
      </c>
      <c r="T33" s="122">
        <f t="shared" si="5"/>
        <v>20.682000000000002</v>
      </c>
    </row>
    <row r="34" spans="1:20" ht="15">
      <c r="A34" s="123"/>
      <c r="B34" s="123"/>
      <c r="C34" s="123"/>
      <c r="D34" s="123"/>
      <c r="E34" s="123"/>
      <c r="F34" s="123"/>
      <c r="G34" s="124"/>
      <c r="H34" s="272" t="s">
        <v>271</v>
      </c>
      <c r="I34" s="273"/>
      <c r="J34" s="125">
        <f>J33/(L33/4)</f>
        <v>0.75450876672974765</v>
      </c>
      <c r="K34" s="126">
        <f>K33/(L33/4)</f>
        <v>0.8999749196288106</v>
      </c>
      <c r="L34" s="127">
        <v>4</v>
      </c>
      <c r="M34" s="128"/>
    </row>
    <row r="35" spans="1:20" ht="15">
      <c r="A35" s="129"/>
      <c r="B35" s="129"/>
      <c r="C35" s="129"/>
      <c r="D35" s="129"/>
      <c r="E35" s="129"/>
      <c r="F35" s="129"/>
      <c r="G35" s="130"/>
      <c r="H35" s="129"/>
      <c r="I35" s="130"/>
      <c r="J35" s="130"/>
      <c r="K35" s="130"/>
      <c r="L35" s="130"/>
      <c r="M35" s="128"/>
    </row>
  </sheetData>
  <mergeCells count="40">
    <mergeCell ref="H34:I34"/>
    <mergeCell ref="B30:E30"/>
    <mergeCell ref="B29:E29"/>
    <mergeCell ref="A28:F28"/>
    <mergeCell ref="A29:A31"/>
    <mergeCell ref="A32:F32"/>
    <mergeCell ref="B31:E31"/>
    <mergeCell ref="A33:F33"/>
    <mergeCell ref="B22:E22"/>
    <mergeCell ref="B23:E23"/>
    <mergeCell ref="B26:E26"/>
    <mergeCell ref="A22:A27"/>
    <mergeCell ref="A18:A20"/>
    <mergeCell ref="B27:E27"/>
    <mergeCell ref="B16:E16"/>
    <mergeCell ref="A17:F17"/>
    <mergeCell ref="B18:E18"/>
    <mergeCell ref="B20:E20"/>
    <mergeCell ref="A21:F21"/>
    <mergeCell ref="A10:A16"/>
    <mergeCell ref="B10:E10"/>
    <mergeCell ref="B11:E11"/>
    <mergeCell ref="B12:E12"/>
    <mergeCell ref="B14:E14"/>
    <mergeCell ref="B15:E15"/>
    <mergeCell ref="B5:E5"/>
    <mergeCell ref="B7:E7"/>
    <mergeCell ref="B8:E8"/>
    <mergeCell ref="A9:F9"/>
    <mergeCell ref="A5:A8"/>
    <mergeCell ref="B6:E6"/>
    <mergeCell ref="A1:T1"/>
    <mergeCell ref="Q2:T2"/>
    <mergeCell ref="M2:P2"/>
    <mergeCell ref="A4:T4"/>
    <mergeCell ref="J2:L2"/>
    <mergeCell ref="I2:I3"/>
    <mergeCell ref="H2:H3"/>
    <mergeCell ref="F2:F3"/>
    <mergeCell ref="A2:E3"/>
  </mergeCells>
  <pageMargins left="0.118110232055187" right="0.118110232055187" top="0.118110232055187" bottom="0.19685038924217199" header="0.118110232055187" footer="0.15748031437397"/>
  <pageSetup paperSize="9" scale="80" fitToHeight="1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view="pageBreakPreview" topLeftCell="A4" zoomScale="115" zoomScaleNormal="100" zoomScaleSheetLayoutView="115" workbookViewId="0">
      <selection activeCell="A21" sqref="A21:XFD21"/>
    </sheetView>
  </sheetViews>
  <sheetFormatPr defaultColWidth="9" defaultRowHeight="12.75"/>
  <cols>
    <col min="1" max="1" width="4.28515625" customWidth="1"/>
    <col min="3" max="3" width="8.85546875" customWidth="1"/>
    <col min="5" max="5" width="33" customWidth="1"/>
    <col min="6" max="6" width="8.7109375" customWidth="1"/>
    <col min="7" max="7" width="9.7109375" hidden="1" customWidth="1"/>
    <col min="8" max="8" width="8.140625" customWidth="1"/>
    <col min="9" max="9" width="16" customWidth="1"/>
    <col min="10" max="11" width="9.140625" bestFit="1" customWidth="1"/>
    <col min="12" max="12" width="11.140625" bestFit="1" customWidth="1"/>
    <col min="13" max="13" width="7.28515625" customWidth="1"/>
    <col min="14" max="15" width="7" bestFit="1" customWidth="1"/>
    <col min="16" max="16" width="5.42578125" bestFit="1" customWidth="1"/>
    <col min="17" max="17" width="5.7109375" bestFit="1" customWidth="1"/>
    <col min="18" max="19" width="6.140625" bestFit="1" customWidth="1"/>
    <col min="20" max="20" width="5.7109375" bestFit="1" customWidth="1"/>
  </cols>
  <sheetData>
    <row r="1" spans="1:20">
      <c r="A1" s="219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1"/>
    </row>
    <row r="2" spans="1:20" ht="31.5" customHeight="1">
      <c r="A2" s="235" t="s">
        <v>20</v>
      </c>
      <c r="B2" s="236"/>
      <c r="C2" s="236"/>
      <c r="D2" s="236"/>
      <c r="E2" s="237"/>
      <c r="F2" s="231" t="s">
        <v>21</v>
      </c>
      <c r="G2" s="10"/>
      <c r="H2" s="233" t="s">
        <v>22</v>
      </c>
      <c r="I2" s="231" t="s">
        <v>23</v>
      </c>
      <c r="J2" s="228" t="s">
        <v>24</v>
      </c>
      <c r="K2" s="229"/>
      <c r="L2" s="230"/>
      <c r="M2" s="222" t="s">
        <v>25</v>
      </c>
      <c r="N2" s="223"/>
      <c r="O2" s="223"/>
      <c r="P2" s="224"/>
      <c r="Q2" s="222" t="s">
        <v>26</v>
      </c>
      <c r="R2" s="223"/>
      <c r="S2" s="223"/>
      <c r="T2" s="224"/>
    </row>
    <row r="3" spans="1:20" ht="30.75" customHeight="1">
      <c r="A3" s="238"/>
      <c r="B3" s="239"/>
      <c r="C3" s="239"/>
      <c r="D3" s="239"/>
      <c r="E3" s="240"/>
      <c r="F3" s="232"/>
      <c r="G3" s="11" t="s">
        <v>27</v>
      </c>
      <c r="H3" s="234"/>
      <c r="I3" s="232"/>
      <c r="J3" s="12" t="s">
        <v>28</v>
      </c>
      <c r="K3" s="13" t="s">
        <v>29</v>
      </c>
      <c r="L3" s="14" t="s">
        <v>30</v>
      </c>
      <c r="M3" s="15" t="s">
        <v>31</v>
      </c>
      <c r="N3" s="16" t="s">
        <v>32</v>
      </c>
      <c r="O3" s="16" t="s">
        <v>33</v>
      </c>
      <c r="P3" s="17" t="s">
        <v>34</v>
      </c>
      <c r="Q3" s="15" t="s">
        <v>35</v>
      </c>
      <c r="R3" s="16" t="s">
        <v>36</v>
      </c>
      <c r="S3" s="16" t="s">
        <v>37</v>
      </c>
      <c r="T3" s="17" t="s">
        <v>38</v>
      </c>
    </row>
    <row r="4" spans="1:20">
      <c r="A4" s="225" t="s">
        <v>272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7"/>
    </row>
    <row r="5" spans="1:20" ht="16.5" customHeight="1">
      <c r="A5" s="260" t="s">
        <v>40</v>
      </c>
      <c r="B5" s="304" t="s">
        <v>273</v>
      </c>
      <c r="C5" s="264"/>
      <c r="D5" s="264"/>
      <c r="E5" s="305"/>
      <c r="F5" s="29" t="s">
        <v>110</v>
      </c>
      <c r="G5" s="146"/>
      <c r="H5" s="154" t="s">
        <v>181</v>
      </c>
      <c r="I5" s="32">
        <v>252.9</v>
      </c>
      <c r="J5" s="147">
        <v>6.81</v>
      </c>
      <c r="K5" s="148">
        <v>7.36</v>
      </c>
      <c r="L5" s="155">
        <v>39.130000000000003</v>
      </c>
      <c r="M5" s="25">
        <v>106.53</v>
      </c>
      <c r="N5" s="26">
        <v>16</v>
      </c>
      <c r="O5" s="26">
        <v>140.69999999999999</v>
      </c>
      <c r="P5" s="27">
        <v>0.75</v>
      </c>
      <c r="Q5" s="28">
        <v>0.04</v>
      </c>
      <c r="R5" s="26">
        <v>0.72</v>
      </c>
      <c r="S5" s="26">
        <v>0.05</v>
      </c>
      <c r="T5" s="27">
        <v>1.57</v>
      </c>
    </row>
    <row r="6" spans="1:20" ht="16.5" customHeight="1">
      <c r="A6" s="261"/>
      <c r="B6" s="266" t="s">
        <v>316</v>
      </c>
      <c r="C6" s="267"/>
      <c r="D6" s="267"/>
      <c r="E6" s="268"/>
      <c r="F6" s="18" t="s">
        <v>75</v>
      </c>
      <c r="G6" s="19"/>
      <c r="H6" s="20" t="s">
        <v>48</v>
      </c>
      <c r="I6" s="21">
        <v>72</v>
      </c>
      <c r="J6" s="22">
        <v>4.6399999999999997</v>
      </c>
      <c r="K6" s="23">
        <v>5.91</v>
      </c>
      <c r="L6" s="36">
        <v>0</v>
      </c>
      <c r="M6" s="37">
        <v>128</v>
      </c>
      <c r="N6" s="38">
        <v>5</v>
      </c>
      <c r="O6" s="38">
        <v>100</v>
      </c>
      <c r="P6" s="39">
        <v>0.2</v>
      </c>
      <c r="Q6" s="40">
        <v>6.0000000000000001E-3</v>
      </c>
      <c r="R6" s="38">
        <v>0.14000000000000001</v>
      </c>
      <c r="S6" s="38">
        <v>5.1999999999999998E-2</v>
      </c>
      <c r="T6" s="39">
        <v>2.6</v>
      </c>
    </row>
    <row r="7" spans="1:20" ht="14.25" hidden="1">
      <c r="A7" s="261"/>
      <c r="B7" s="258"/>
      <c r="C7" s="251"/>
      <c r="D7" s="251"/>
      <c r="E7" s="259"/>
      <c r="F7" s="18"/>
      <c r="G7" s="19"/>
      <c r="H7" s="41"/>
      <c r="I7" s="21"/>
      <c r="J7" s="22"/>
      <c r="K7" s="23"/>
      <c r="L7" s="24"/>
      <c r="M7" s="37"/>
      <c r="N7" s="38"/>
      <c r="O7" s="38"/>
      <c r="P7" s="39"/>
      <c r="Q7" s="40"/>
      <c r="R7" s="38"/>
      <c r="S7" s="38"/>
      <c r="T7" s="39"/>
    </row>
    <row r="8" spans="1:20" ht="15.75" customHeight="1">
      <c r="A8" s="261"/>
      <c r="B8" s="258" t="s">
        <v>49</v>
      </c>
      <c r="C8" s="251"/>
      <c r="D8" s="251"/>
      <c r="E8" s="259"/>
      <c r="F8" s="18" t="s">
        <v>50</v>
      </c>
      <c r="G8" s="19"/>
      <c r="H8" s="20" t="s">
        <v>51</v>
      </c>
      <c r="I8" s="21">
        <v>118.6</v>
      </c>
      <c r="J8" s="22">
        <v>4.08</v>
      </c>
      <c r="K8" s="23">
        <v>3.5</v>
      </c>
      <c r="L8" s="24">
        <v>17.579999999999998</v>
      </c>
      <c r="M8" s="37">
        <v>152.22</v>
      </c>
      <c r="N8" s="38">
        <v>21.34</v>
      </c>
      <c r="O8" s="38">
        <v>124.56</v>
      </c>
      <c r="P8" s="39">
        <v>0.48</v>
      </c>
      <c r="Q8" s="40">
        <v>0.06</v>
      </c>
      <c r="R8" s="38">
        <v>1.59</v>
      </c>
      <c r="S8" s="38">
        <v>0.02</v>
      </c>
      <c r="T8" s="39">
        <v>0</v>
      </c>
    </row>
    <row r="9" spans="1:20" ht="14.25" customHeight="1" thickBot="1">
      <c r="A9" s="262"/>
      <c r="B9" s="269" t="s">
        <v>52</v>
      </c>
      <c r="C9" s="270"/>
      <c r="D9" s="270"/>
      <c r="E9" s="271"/>
      <c r="F9" s="42" t="s">
        <v>226</v>
      </c>
      <c r="G9" s="43"/>
      <c r="H9" s="44"/>
      <c r="I9" s="45">
        <v>176.25</v>
      </c>
      <c r="J9" s="46">
        <v>5.91</v>
      </c>
      <c r="K9" s="47">
        <v>0.75</v>
      </c>
      <c r="L9" s="48">
        <v>36.21</v>
      </c>
      <c r="M9" s="49">
        <v>5.75</v>
      </c>
      <c r="N9" s="50">
        <v>8.25</v>
      </c>
      <c r="O9" s="50">
        <v>21.75</v>
      </c>
      <c r="P9" s="51">
        <v>0.5</v>
      </c>
      <c r="Q9" s="52">
        <v>0.04</v>
      </c>
      <c r="R9" s="50">
        <v>0</v>
      </c>
      <c r="S9" s="50">
        <v>0</v>
      </c>
      <c r="T9" s="51">
        <v>0.3</v>
      </c>
    </row>
    <row r="10" spans="1:20">
      <c r="A10" s="286" t="s">
        <v>167</v>
      </c>
      <c r="B10" s="287"/>
      <c r="C10" s="287"/>
      <c r="D10" s="287"/>
      <c r="E10" s="287"/>
      <c r="F10" s="288"/>
      <c r="G10" s="131"/>
      <c r="H10" s="161"/>
      <c r="I10" s="55">
        <f t="shared" ref="I10:T10" si="0">SUM(I5:I9)</f>
        <v>619.75</v>
      </c>
      <c r="J10" s="56">
        <f t="shared" si="0"/>
        <v>21.439999999999998</v>
      </c>
      <c r="K10" s="57">
        <f t="shared" si="0"/>
        <v>17.52</v>
      </c>
      <c r="L10" s="58">
        <f t="shared" si="0"/>
        <v>92.92</v>
      </c>
      <c r="M10" s="59">
        <f t="shared" si="0"/>
        <v>392.5</v>
      </c>
      <c r="N10" s="60">
        <f t="shared" si="0"/>
        <v>50.59</v>
      </c>
      <c r="O10" s="60">
        <f t="shared" si="0"/>
        <v>387.01</v>
      </c>
      <c r="P10" s="61">
        <f t="shared" si="0"/>
        <v>1.93</v>
      </c>
      <c r="Q10" s="59">
        <f t="shared" si="0"/>
        <v>0.14599999999999999</v>
      </c>
      <c r="R10" s="60">
        <f t="shared" si="0"/>
        <v>2.4500000000000002</v>
      </c>
      <c r="S10" s="60">
        <f t="shared" si="0"/>
        <v>0.12200000000000001</v>
      </c>
      <c r="T10" s="62">
        <f t="shared" si="0"/>
        <v>4.47</v>
      </c>
    </row>
    <row r="11" spans="1:20" ht="13.5" customHeight="1">
      <c r="A11" s="260" t="s">
        <v>218</v>
      </c>
      <c r="B11" s="250" t="s">
        <v>196</v>
      </c>
      <c r="C11" s="251"/>
      <c r="D11" s="251"/>
      <c r="E11" s="252"/>
      <c r="F11" s="18" t="s">
        <v>57</v>
      </c>
      <c r="G11" s="19"/>
      <c r="H11" s="20" t="s">
        <v>197</v>
      </c>
      <c r="I11" s="142">
        <v>59.6</v>
      </c>
      <c r="J11" s="143">
        <v>1.3</v>
      </c>
      <c r="K11" s="75">
        <v>3.2</v>
      </c>
      <c r="L11" s="160">
        <v>1.9</v>
      </c>
      <c r="M11" s="25">
        <v>8.0500000000000007</v>
      </c>
      <c r="N11" s="26">
        <v>6</v>
      </c>
      <c r="O11" s="26">
        <v>27.73</v>
      </c>
      <c r="P11" s="27">
        <v>0.4</v>
      </c>
      <c r="Q11" s="28">
        <v>0</v>
      </c>
      <c r="R11" s="26">
        <v>18.8</v>
      </c>
      <c r="S11" s="26">
        <v>0</v>
      </c>
      <c r="T11" s="27">
        <v>4.5</v>
      </c>
    </row>
    <row r="12" spans="1:20" ht="15" customHeight="1">
      <c r="A12" s="261"/>
      <c r="B12" s="255" t="s">
        <v>59</v>
      </c>
      <c r="C12" s="256"/>
      <c r="D12" s="256"/>
      <c r="E12" s="257"/>
      <c r="F12" s="68" t="s">
        <v>60</v>
      </c>
      <c r="G12" s="30"/>
      <c r="H12" s="69" t="s">
        <v>61</v>
      </c>
      <c r="I12" s="21">
        <v>85.8</v>
      </c>
      <c r="J12" s="22">
        <v>1.6</v>
      </c>
      <c r="K12" s="23">
        <v>4.07</v>
      </c>
      <c r="L12" s="24">
        <v>9.58</v>
      </c>
      <c r="M12" s="25">
        <v>12.92</v>
      </c>
      <c r="N12" s="26">
        <v>11.36</v>
      </c>
      <c r="O12" s="26">
        <v>35.36</v>
      </c>
      <c r="P12" s="27">
        <v>0.72</v>
      </c>
      <c r="Q12" s="28">
        <v>0.17</v>
      </c>
      <c r="R12" s="26">
        <v>6.64</v>
      </c>
      <c r="S12" s="26">
        <v>0</v>
      </c>
      <c r="T12" s="27">
        <v>0.88</v>
      </c>
    </row>
    <row r="13" spans="1:20" ht="14.25">
      <c r="A13" s="261"/>
      <c r="B13" s="258" t="s">
        <v>62</v>
      </c>
      <c r="C13" s="251"/>
      <c r="D13" s="251"/>
      <c r="E13" s="259"/>
      <c r="F13" s="18" t="s">
        <v>274</v>
      </c>
      <c r="G13" s="19"/>
      <c r="H13" s="41" t="s">
        <v>64</v>
      </c>
      <c r="I13" s="21">
        <v>319.60000000000002</v>
      </c>
      <c r="J13" s="22">
        <v>18.5</v>
      </c>
      <c r="K13" s="23">
        <v>13</v>
      </c>
      <c r="L13" s="24">
        <v>28.1</v>
      </c>
      <c r="M13" s="37">
        <v>48</v>
      </c>
      <c r="N13" s="38">
        <v>8.5</v>
      </c>
      <c r="O13" s="38">
        <v>290</v>
      </c>
      <c r="P13" s="39">
        <v>1</v>
      </c>
      <c r="Q13" s="40">
        <v>0.15</v>
      </c>
      <c r="R13" s="38">
        <v>3</v>
      </c>
      <c r="S13" s="38">
        <v>0.06</v>
      </c>
      <c r="T13" s="39">
        <v>5.4</v>
      </c>
    </row>
    <row r="14" spans="1:20" ht="15.75" hidden="1" customHeight="1">
      <c r="A14" s="261"/>
      <c r="B14" s="258"/>
      <c r="C14" s="251"/>
      <c r="D14" s="251"/>
      <c r="E14" s="259"/>
      <c r="F14" s="18"/>
      <c r="G14" s="19"/>
      <c r="H14" s="70"/>
      <c r="I14" s="21"/>
      <c r="J14" s="22"/>
      <c r="K14" s="23"/>
      <c r="L14" s="24"/>
      <c r="M14" s="37"/>
      <c r="N14" s="38"/>
      <c r="O14" s="38"/>
      <c r="P14" s="39"/>
      <c r="Q14" s="40"/>
      <c r="R14" s="38"/>
      <c r="S14" s="38"/>
      <c r="T14" s="39"/>
    </row>
    <row r="15" spans="1:20" ht="15" thickBot="1">
      <c r="A15" s="261"/>
      <c r="B15" s="258" t="s">
        <v>146</v>
      </c>
      <c r="C15" s="251"/>
      <c r="D15" s="251"/>
      <c r="E15" s="259"/>
      <c r="F15" s="18" t="s">
        <v>66</v>
      </c>
      <c r="G15" s="19"/>
      <c r="H15" s="20" t="s">
        <v>67</v>
      </c>
      <c r="I15" s="21">
        <v>114.8</v>
      </c>
      <c r="J15" s="22">
        <v>0.78</v>
      </c>
      <c r="K15" s="23">
        <v>0.05</v>
      </c>
      <c r="L15" s="24">
        <v>27.63</v>
      </c>
      <c r="M15" s="37">
        <v>32.32</v>
      </c>
      <c r="N15" s="38">
        <v>14.56</v>
      </c>
      <c r="O15" s="38">
        <v>21.9</v>
      </c>
      <c r="P15" s="39">
        <v>0.48</v>
      </c>
      <c r="Q15" s="40">
        <v>0.02</v>
      </c>
      <c r="R15" s="38">
        <v>0.6</v>
      </c>
      <c r="S15" s="38">
        <v>0</v>
      </c>
      <c r="T15" s="39">
        <v>0.1</v>
      </c>
    </row>
    <row r="16" spans="1:20" ht="15" thickBot="1">
      <c r="A16" s="261"/>
      <c r="B16" s="250" t="s">
        <v>68</v>
      </c>
      <c r="C16" s="251"/>
      <c r="D16" s="251"/>
      <c r="E16" s="252"/>
      <c r="F16" s="71" t="s">
        <v>69</v>
      </c>
      <c r="G16" s="72"/>
      <c r="H16" s="44"/>
      <c r="I16" s="73">
        <v>87</v>
      </c>
      <c r="J16" s="74">
        <v>3.3</v>
      </c>
      <c r="K16" s="75">
        <v>0.6</v>
      </c>
      <c r="L16" s="76">
        <v>16.7</v>
      </c>
      <c r="M16" s="77">
        <v>17.5</v>
      </c>
      <c r="N16" s="78">
        <v>23.5</v>
      </c>
      <c r="O16" s="78">
        <v>79</v>
      </c>
      <c r="P16" s="79">
        <v>1.94</v>
      </c>
      <c r="Q16" s="80">
        <v>0.08</v>
      </c>
      <c r="R16" s="78">
        <v>0</v>
      </c>
      <c r="S16" s="78">
        <v>0</v>
      </c>
      <c r="T16" s="79">
        <v>1.1599999999999999</v>
      </c>
    </row>
    <row r="17" spans="1:20" ht="14.25">
      <c r="A17" s="262"/>
      <c r="B17" s="253" t="s">
        <v>52</v>
      </c>
      <c r="C17" s="251"/>
      <c r="D17" s="251"/>
      <c r="E17" s="254"/>
      <c r="F17" s="82" t="s">
        <v>53</v>
      </c>
      <c r="G17" s="43"/>
      <c r="H17" s="44"/>
      <c r="I17" s="45">
        <v>58.8</v>
      </c>
      <c r="J17" s="46">
        <v>1.98</v>
      </c>
      <c r="K17" s="47">
        <v>0.25</v>
      </c>
      <c r="L17" s="48">
        <v>12.1</v>
      </c>
      <c r="M17" s="49">
        <v>5.8</v>
      </c>
      <c r="N17" s="50">
        <v>8.3000000000000007</v>
      </c>
      <c r="O17" s="50">
        <v>21.7</v>
      </c>
      <c r="P17" s="51">
        <v>0.5</v>
      </c>
      <c r="Q17" s="52">
        <v>0.04</v>
      </c>
      <c r="R17" s="50">
        <v>0</v>
      </c>
      <c r="S17" s="50">
        <v>0</v>
      </c>
      <c r="T17" s="51">
        <v>0.32</v>
      </c>
    </row>
    <row r="18" spans="1:20" ht="13.5" thickBot="1">
      <c r="A18" s="241" t="s">
        <v>70</v>
      </c>
      <c r="B18" s="242"/>
      <c r="C18" s="242"/>
      <c r="D18" s="242"/>
      <c r="E18" s="242"/>
      <c r="F18" s="243"/>
      <c r="G18" s="43"/>
      <c r="H18" s="44"/>
      <c r="I18" s="83">
        <f t="shared" ref="I18:T18" si="1">SUM(I11:I17)</f>
        <v>725.59999999999991</v>
      </c>
      <c r="J18" s="84">
        <f t="shared" si="1"/>
        <v>27.46</v>
      </c>
      <c r="K18" s="85">
        <f t="shared" si="1"/>
        <v>21.17</v>
      </c>
      <c r="L18" s="86">
        <f t="shared" si="1"/>
        <v>96.009999999999991</v>
      </c>
      <c r="M18" s="87">
        <f t="shared" si="1"/>
        <v>124.58999999999999</v>
      </c>
      <c r="N18" s="88">
        <f t="shared" si="1"/>
        <v>72.22</v>
      </c>
      <c r="O18" s="88">
        <f t="shared" si="1"/>
        <v>475.69</v>
      </c>
      <c r="P18" s="89">
        <f t="shared" si="1"/>
        <v>5.04</v>
      </c>
      <c r="Q18" s="87">
        <f t="shared" si="1"/>
        <v>0.46</v>
      </c>
      <c r="R18" s="88">
        <f t="shared" si="1"/>
        <v>29.040000000000003</v>
      </c>
      <c r="S18" s="88">
        <f t="shared" si="1"/>
        <v>0.06</v>
      </c>
      <c r="T18" s="90">
        <f t="shared" si="1"/>
        <v>12.360000000000001</v>
      </c>
    </row>
    <row r="19" spans="1:20" ht="13.5" thickBot="1">
      <c r="A19" s="312" t="s">
        <v>114</v>
      </c>
      <c r="B19" s="253" t="s">
        <v>332</v>
      </c>
      <c r="C19" s="251"/>
      <c r="D19" s="251"/>
      <c r="E19" s="254"/>
      <c r="F19" s="140" t="s">
        <v>128</v>
      </c>
      <c r="G19" s="140" t="s">
        <v>333</v>
      </c>
      <c r="H19" s="140" t="s">
        <v>345</v>
      </c>
      <c r="I19" s="140" t="s">
        <v>346</v>
      </c>
      <c r="J19" s="140" t="s">
        <v>347</v>
      </c>
      <c r="K19" s="140" t="s">
        <v>342</v>
      </c>
      <c r="L19" s="140" t="s">
        <v>348</v>
      </c>
      <c r="M19" s="140" t="s">
        <v>349</v>
      </c>
      <c r="N19" s="140" t="s">
        <v>350</v>
      </c>
      <c r="O19" s="140" t="s">
        <v>351</v>
      </c>
      <c r="P19" s="140" t="s">
        <v>352</v>
      </c>
      <c r="Q19" s="140" t="s">
        <v>343</v>
      </c>
      <c r="R19" s="140" t="s">
        <v>353</v>
      </c>
      <c r="S19" s="140" t="s">
        <v>343</v>
      </c>
      <c r="T19" s="140" t="s">
        <v>354</v>
      </c>
    </row>
    <row r="20" spans="1:20" ht="15" thickBot="1">
      <c r="A20" s="313"/>
      <c r="B20" s="250" t="s">
        <v>275</v>
      </c>
      <c r="C20" s="251"/>
      <c r="D20" s="251"/>
      <c r="E20" s="252"/>
      <c r="F20" s="18" t="s">
        <v>276</v>
      </c>
      <c r="G20" s="19"/>
      <c r="H20" s="20" t="s">
        <v>277</v>
      </c>
      <c r="I20" s="21">
        <v>126</v>
      </c>
      <c r="J20" s="108">
        <v>3.71</v>
      </c>
      <c r="K20" s="109">
        <v>3.65</v>
      </c>
      <c r="L20" s="24">
        <v>19.559999999999999</v>
      </c>
      <c r="M20" s="111">
        <v>17</v>
      </c>
      <c r="N20" s="112">
        <v>6.4</v>
      </c>
      <c r="O20" s="112">
        <v>29.6</v>
      </c>
      <c r="P20" s="39">
        <v>0.73</v>
      </c>
      <c r="Q20" s="114">
        <v>0.05</v>
      </c>
      <c r="R20" s="112">
        <v>0.71</v>
      </c>
      <c r="S20" s="112">
        <v>1E-3</v>
      </c>
      <c r="T20" s="39">
        <v>8.0000000000000002E-3</v>
      </c>
    </row>
    <row r="21" spans="1:20" ht="13.5" thickBot="1">
      <c r="A21" s="241" t="s">
        <v>79</v>
      </c>
      <c r="B21" s="242"/>
      <c r="C21" s="242"/>
      <c r="D21" s="242"/>
      <c r="E21" s="242"/>
      <c r="F21" s="243"/>
      <c r="G21" s="43"/>
      <c r="H21" s="44"/>
      <c r="I21" s="83">
        <f>SUM(I19:I20)</f>
        <v>126</v>
      </c>
      <c r="J21" s="83">
        <f>SUM(J19:J20)</f>
        <v>3.71</v>
      </c>
      <c r="K21" s="83">
        <f>SUM(K19:K20)</f>
        <v>3.65</v>
      </c>
      <c r="L21" s="83">
        <f>SUM(L19:L20)</f>
        <v>19.559999999999999</v>
      </c>
      <c r="M21" s="83">
        <f>SUM(M19:M20)</f>
        <v>17</v>
      </c>
      <c r="N21" s="83">
        <f>SUM(N19:N20)</f>
        <v>6.4</v>
      </c>
      <c r="O21" s="83">
        <f>SUM(O19:O20)</f>
        <v>29.6</v>
      </c>
      <c r="P21" s="83">
        <f>SUM(P19:P20)</f>
        <v>0.73</v>
      </c>
      <c r="Q21" s="83">
        <f>SUM(Q19:Q20)</f>
        <v>0.05</v>
      </c>
      <c r="R21" s="83">
        <f>SUM(R19:R20)</f>
        <v>0.71</v>
      </c>
      <c r="S21" s="83">
        <f>SUM(S19:S20)</f>
        <v>1E-3</v>
      </c>
      <c r="T21" s="83">
        <f>SUM(T19:T20)</f>
        <v>8.0000000000000002E-3</v>
      </c>
    </row>
    <row r="22" spans="1:20" ht="15" customHeight="1">
      <c r="A22" s="292" t="s">
        <v>151</v>
      </c>
      <c r="B22" s="258" t="s">
        <v>278</v>
      </c>
      <c r="C22" s="251"/>
      <c r="D22" s="251"/>
      <c r="E22" s="259"/>
      <c r="F22" s="18" t="s">
        <v>317</v>
      </c>
      <c r="G22" s="19"/>
      <c r="H22" s="18" t="s">
        <v>108</v>
      </c>
      <c r="I22" s="21">
        <v>198</v>
      </c>
      <c r="J22" s="22">
        <v>13.64</v>
      </c>
      <c r="K22" s="23">
        <v>9.25</v>
      </c>
      <c r="L22" s="24">
        <v>6.45</v>
      </c>
      <c r="M22" s="37">
        <v>55</v>
      </c>
      <c r="N22" s="38">
        <v>38</v>
      </c>
      <c r="O22" s="38">
        <v>97</v>
      </c>
      <c r="P22" s="39">
        <v>1.6</v>
      </c>
      <c r="Q22" s="40">
        <v>0.06</v>
      </c>
      <c r="R22" s="38">
        <v>35</v>
      </c>
      <c r="S22" s="38">
        <v>0.11</v>
      </c>
      <c r="T22" s="66">
        <v>2.2000000000000002</v>
      </c>
    </row>
    <row r="23" spans="1:20" ht="13.5" customHeight="1">
      <c r="A23" s="261"/>
      <c r="B23" s="250" t="s">
        <v>279</v>
      </c>
      <c r="C23" s="251"/>
      <c r="D23" s="251"/>
      <c r="E23" s="252"/>
      <c r="F23" s="18" t="s">
        <v>190</v>
      </c>
      <c r="G23" s="19"/>
      <c r="H23" s="41" t="s">
        <v>280</v>
      </c>
      <c r="I23" s="138">
        <v>133.9</v>
      </c>
      <c r="J23" s="33">
        <v>2.59</v>
      </c>
      <c r="K23" s="34">
        <v>10.4</v>
      </c>
      <c r="L23" s="35">
        <v>11.9</v>
      </c>
      <c r="M23" s="64">
        <v>2.33</v>
      </c>
      <c r="N23" s="65">
        <v>7.83</v>
      </c>
      <c r="O23" s="65">
        <v>78.33</v>
      </c>
      <c r="P23" s="66">
        <v>0.5</v>
      </c>
      <c r="Q23" s="67">
        <v>0.03</v>
      </c>
      <c r="R23" s="65">
        <v>6.7</v>
      </c>
      <c r="S23" s="65">
        <v>0.04</v>
      </c>
      <c r="T23" s="66">
        <v>0.67</v>
      </c>
    </row>
    <row r="24" spans="1:20" ht="14.25" customHeight="1">
      <c r="A24" s="261"/>
      <c r="B24" s="250" t="s">
        <v>76</v>
      </c>
      <c r="C24" s="251"/>
      <c r="D24" s="251"/>
      <c r="E24" s="252"/>
      <c r="F24" s="140" t="s">
        <v>77</v>
      </c>
      <c r="G24" s="140" t="s">
        <v>333</v>
      </c>
      <c r="H24" s="140" t="s">
        <v>321</v>
      </c>
      <c r="I24" s="140" t="s">
        <v>334</v>
      </c>
      <c r="J24" s="140" t="s">
        <v>335</v>
      </c>
      <c r="K24" s="140" t="s">
        <v>336</v>
      </c>
      <c r="L24" s="140" t="s">
        <v>337</v>
      </c>
      <c r="M24" s="140" t="s">
        <v>338</v>
      </c>
      <c r="N24" s="140" t="s">
        <v>339</v>
      </c>
      <c r="O24" s="140" t="s">
        <v>340</v>
      </c>
      <c r="P24" s="140" t="s">
        <v>341</v>
      </c>
      <c r="Q24" s="140" t="s">
        <v>342</v>
      </c>
      <c r="R24" s="140" t="s">
        <v>343</v>
      </c>
      <c r="S24" s="140" t="s">
        <v>343</v>
      </c>
      <c r="T24" s="140" t="s">
        <v>344</v>
      </c>
    </row>
    <row r="25" spans="1:20" ht="14.25" customHeight="1">
      <c r="A25" s="261"/>
      <c r="B25" s="282" t="s">
        <v>52</v>
      </c>
      <c r="C25" s="270"/>
      <c r="D25" s="270"/>
      <c r="E25" s="283"/>
      <c r="F25" s="42" t="s">
        <v>88</v>
      </c>
      <c r="G25" s="43"/>
      <c r="H25" s="44"/>
      <c r="I25" s="45">
        <v>176</v>
      </c>
      <c r="J25" s="46">
        <v>5.9</v>
      </c>
      <c r="K25" s="47">
        <v>0.75</v>
      </c>
      <c r="L25" s="48">
        <v>36.22</v>
      </c>
      <c r="M25" s="49">
        <v>17.25</v>
      </c>
      <c r="N25" s="50">
        <v>24.75</v>
      </c>
      <c r="O25" s="50">
        <v>65.25</v>
      </c>
      <c r="P25" s="51">
        <v>1.5</v>
      </c>
      <c r="Q25" s="52">
        <v>0.12</v>
      </c>
      <c r="R25" s="50">
        <v>0</v>
      </c>
      <c r="S25" s="50">
        <v>0</v>
      </c>
      <c r="T25" s="51">
        <v>0.97</v>
      </c>
    </row>
    <row r="26" spans="1:20" ht="17.25" customHeight="1">
      <c r="A26" s="262"/>
      <c r="B26" s="247" t="s">
        <v>72</v>
      </c>
      <c r="C26" s="248"/>
      <c r="D26" s="248"/>
      <c r="E26" s="249"/>
      <c r="F26" s="42" t="s">
        <v>73</v>
      </c>
      <c r="G26" s="43"/>
      <c r="H26" s="44"/>
      <c r="I26" s="45">
        <v>71.67</v>
      </c>
      <c r="J26" s="46">
        <v>1.65</v>
      </c>
      <c r="K26" s="91">
        <v>0.4</v>
      </c>
      <c r="L26" s="48">
        <v>14.98</v>
      </c>
      <c r="M26" s="49">
        <v>38</v>
      </c>
      <c r="N26" s="50">
        <v>24</v>
      </c>
      <c r="O26" s="50">
        <v>32</v>
      </c>
      <c r="P26" s="51">
        <v>4.5999999999999996</v>
      </c>
      <c r="Q26" s="52">
        <v>0.04</v>
      </c>
      <c r="R26" s="50">
        <v>10</v>
      </c>
      <c r="S26" s="50">
        <v>0.04</v>
      </c>
      <c r="T26" s="51">
        <v>0.8</v>
      </c>
    </row>
    <row r="27" spans="1:20">
      <c r="A27" s="241" t="s">
        <v>89</v>
      </c>
      <c r="B27" s="242"/>
      <c r="C27" s="242"/>
      <c r="D27" s="242"/>
      <c r="E27" s="242"/>
      <c r="F27" s="243"/>
      <c r="G27" s="95"/>
      <c r="H27" s="94"/>
      <c r="I27" s="96">
        <f t="shared" ref="I27:T27" si="2">SUM(I22:I26)</f>
        <v>579.56999999999994</v>
      </c>
      <c r="J27" s="97">
        <f t="shared" si="2"/>
        <v>23.78</v>
      </c>
      <c r="K27" s="97">
        <f t="shared" si="2"/>
        <v>20.799999999999997</v>
      </c>
      <c r="L27" s="86">
        <f t="shared" si="2"/>
        <v>69.55</v>
      </c>
      <c r="M27" s="98">
        <f t="shared" si="2"/>
        <v>112.58</v>
      </c>
      <c r="N27" s="98">
        <f t="shared" si="2"/>
        <v>94.58</v>
      </c>
      <c r="O27" s="98">
        <f t="shared" si="2"/>
        <v>272.58</v>
      </c>
      <c r="P27" s="90">
        <f t="shared" si="2"/>
        <v>8.1999999999999993</v>
      </c>
      <c r="Q27" s="98">
        <f t="shared" si="2"/>
        <v>0.25</v>
      </c>
      <c r="R27" s="98">
        <f t="shared" si="2"/>
        <v>51.7</v>
      </c>
      <c r="S27" s="98">
        <f t="shared" si="2"/>
        <v>0.19</v>
      </c>
      <c r="T27" s="90">
        <f t="shared" si="2"/>
        <v>4.6399999999999997</v>
      </c>
    </row>
    <row r="28" spans="1:20" ht="15.75" customHeight="1">
      <c r="A28" s="244" t="s">
        <v>90</v>
      </c>
      <c r="B28" s="247" t="s">
        <v>91</v>
      </c>
      <c r="C28" s="248"/>
      <c r="D28" s="248"/>
      <c r="E28" s="249"/>
      <c r="F28" s="99" t="s">
        <v>84</v>
      </c>
      <c r="G28" s="93"/>
      <c r="H28" s="94" t="s">
        <v>92</v>
      </c>
      <c r="I28" s="100">
        <v>73.5</v>
      </c>
      <c r="J28" s="101">
        <v>4.2</v>
      </c>
      <c r="K28" s="102">
        <v>3.7</v>
      </c>
      <c r="L28" s="103">
        <v>2.94</v>
      </c>
      <c r="M28" s="104">
        <v>176</v>
      </c>
      <c r="N28" s="105">
        <v>20</v>
      </c>
      <c r="O28" s="105">
        <v>132</v>
      </c>
      <c r="P28" s="106">
        <v>0.15</v>
      </c>
      <c r="Q28" s="107">
        <v>0.06</v>
      </c>
      <c r="R28" s="105">
        <v>1</v>
      </c>
      <c r="S28" s="105">
        <v>0.03</v>
      </c>
      <c r="T28" s="89">
        <v>7.0000000000000007E-2</v>
      </c>
    </row>
    <row r="29" spans="1:20" ht="14.25">
      <c r="A29" s="245"/>
      <c r="B29" s="274" t="s">
        <v>68</v>
      </c>
      <c r="C29" s="256"/>
      <c r="D29" s="256"/>
      <c r="E29" s="275"/>
      <c r="F29" s="71" t="s">
        <v>93</v>
      </c>
      <c r="G29" s="72"/>
      <c r="H29" s="44"/>
      <c r="I29" s="73">
        <v>52.2</v>
      </c>
      <c r="J29" s="108">
        <v>1.98</v>
      </c>
      <c r="K29" s="109">
        <v>0.36</v>
      </c>
      <c r="L29" s="110">
        <v>10</v>
      </c>
      <c r="M29" s="111">
        <v>10.5</v>
      </c>
      <c r="N29" s="112">
        <v>14.1</v>
      </c>
      <c r="O29" s="112">
        <v>47.4</v>
      </c>
      <c r="P29" s="113">
        <v>1.2</v>
      </c>
      <c r="Q29" s="114">
        <v>0.05</v>
      </c>
      <c r="R29" s="112">
        <v>0</v>
      </c>
      <c r="S29" s="112">
        <v>0</v>
      </c>
      <c r="T29" s="113">
        <v>0.7</v>
      </c>
    </row>
    <row r="30" spans="1:20" ht="20.25" customHeight="1">
      <c r="A30" s="246"/>
      <c r="B30" s="253" t="s">
        <v>52</v>
      </c>
      <c r="C30" s="251"/>
      <c r="D30" s="251"/>
      <c r="E30" s="254"/>
      <c r="F30" s="82" t="s">
        <v>53</v>
      </c>
      <c r="G30" s="43"/>
      <c r="H30" s="44"/>
      <c r="I30" s="45">
        <v>58.8</v>
      </c>
      <c r="J30" s="46">
        <v>1.98</v>
      </c>
      <c r="K30" s="47">
        <v>0.25</v>
      </c>
      <c r="L30" s="48">
        <v>12.1</v>
      </c>
      <c r="M30" s="49">
        <v>5.8</v>
      </c>
      <c r="N30" s="50">
        <v>8.3000000000000007</v>
      </c>
      <c r="O30" s="50">
        <v>21.7</v>
      </c>
      <c r="P30" s="51">
        <v>0.5</v>
      </c>
      <c r="Q30" s="52">
        <v>0.04</v>
      </c>
      <c r="R30" s="50">
        <v>0</v>
      </c>
      <c r="S30" s="50">
        <v>0</v>
      </c>
      <c r="T30" s="51">
        <v>0.32</v>
      </c>
    </row>
    <row r="31" spans="1:20">
      <c r="A31" s="241" t="s">
        <v>94</v>
      </c>
      <c r="B31" s="242"/>
      <c r="C31" s="242"/>
      <c r="D31" s="242"/>
      <c r="E31" s="242"/>
      <c r="F31" s="243"/>
      <c r="G31" s="93"/>
      <c r="H31" s="94"/>
      <c r="I31" s="96">
        <f t="shared" ref="I31:T31" si="3">I28+I29+I30</f>
        <v>184.5</v>
      </c>
      <c r="J31" s="96">
        <f t="shared" si="3"/>
        <v>8.16</v>
      </c>
      <c r="K31" s="96">
        <f t="shared" si="3"/>
        <v>4.3100000000000005</v>
      </c>
      <c r="L31" s="96">
        <f t="shared" si="3"/>
        <v>25.04</v>
      </c>
      <c r="M31" s="115">
        <f t="shared" si="3"/>
        <v>192.3</v>
      </c>
      <c r="N31" s="116">
        <f t="shared" si="3"/>
        <v>42.400000000000006</v>
      </c>
      <c r="O31" s="116">
        <f t="shared" si="3"/>
        <v>201.1</v>
      </c>
      <c r="P31" s="90">
        <f t="shared" si="3"/>
        <v>1.8499999999999999</v>
      </c>
      <c r="Q31" s="115">
        <f t="shared" si="3"/>
        <v>0.15</v>
      </c>
      <c r="R31" s="116">
        <f t="shared" si="3"/>
        <v>1</v>
      </c>
      <c r="S31" s="172">
        <f t="shared" si="3"/>
        <v>0.03</v>
      </c>
      <c r="T31" s="90">
        <f t="shared" si="3"/>
        <v>1.0900000000000001</v>
      </c>
    </row>
    <row r="32" spans="1:20" ht="29.25" customHeight="1">
      <c r="A32" s="276" t="s">
        <v>95</v>
      </c>
      <c r="B32" s="277"/>
      <c r="C32" s="277"/>
      <c r="D32" s="277"/>
      <c r="E32" s="277"/>
      <c r="F32" s="278"/>
      <c r="G32" s="117">
        <f>SUM(G5:G31)</f>
        <v>0</v>
      </c>
      <c r="H32" s="118"/>
      <c r="I32" s="119">
        <f>I10+I18+I21+I27+I31</f>
        <v>2235.42</v>
      </c>
      <c r="J32" s="119">
        <f>J10+J18+J21+J27+J31</f>
        <v>84.55</v>
      </c>
      <c r="K32" s="119">
        <f>K10+K18+K21+K27+K31</f>
        <v>67.449999999999989</v>
      </c>
      <c r="L32" s="119">
        <f>L10+L18+L21+L27+L31</f>
        <v>303.08000000000004</v>
      </c>
      <c r="M32" s="120">
        <f>M10+M18+M21+M27+M31</f>
        <v>838.97</v>
      </c>
      <c r="N32" s="121">
        <f>N10+N18+N21+N27+N31</f>
        <v>266.19000000000005</v>
      </c>
      <c r="O32" s="121">
        <f>O10+O18+O21+O27+O31</f>
        <v>1365.98</v>
      </c>
      <c r="P32" s="122">
        <f>P10+P18+P21+P27+P31</f>
        <v>17.75</v>
      </c>
      <c r="Q32" s="120">
        <f>Q10+Q18+Q21+Q27+Q31</f>
        <v>1.056</v>
      </c>
      <c r="R32" s="121">
        <f>R10+R18+R21+R27+R31</f>
        <v>84.9</v>
      </c>
      <c r="S32" s="121">
        <f>S10+S18+S21+S27+S31</f>
        <v>0.40300000000000002</v>
      </c>
      <c r="T32" s="122">
        <f>T10+T18+T21+T27+T31</f>
        <v>22.568000000000001</v>
      </c>
    </row>
    <row r="33" spans="1:13" ht="15">
      <c r="A33" s="123"/>
      <c r="B33" s="123"/>
      <c r="C33" s="123"/>
      <c r="D33" s="123"/>
      <c r="E33" s="123"/>
      <c r="F33" s="123"/>
      <c r="G33" s="124"/>
      <c r="H33" s="272" t="s">
        <v>281</v>
      </c>
      <c r="I33" s="273"/>
      <c r="J33" s="125">
        <f>J32/(L32/4)</f>
        <v>1.1158769961726276</v>
      </c>
      <c r="K33" s="126">
        <f>K32/(L32/4)</f>
        <v>0.89019400818265781</v>
      </c>
      <c r="L33" s="127">
        <v>4</v>
      </c>
      <c r="M33" s="128"/>
    </row>
    <row r="34" spans="1:13" ht="15">
      <c r="A34" s="129"/>
      <c r="B34" s="129"/>
      <c r="C34" s="129"/>
      <c r="D34" s="129"/>
      <c r="E34" s="129"/>
      <c r="F34" s="129"/>
      <c r="G34" s="130"/>
      <c r="H34" s="129"/>
      <c r="I34" s="130"/>
      <c r="J34" s="130"/>
      <c r="K34" s="130"/>
      <c r="L34" s="130"/>
      <c r="M34" s="128"/>
    </row>
  </sheetData>
  <mergeCells count="43">
    <mergeCell ref="A21:F21"/>
    <mergeCell ref="B11:E11"/>
    <mergeCell ref="A19:A20"/>
    <mergeCell ref="B19:E19"/>
    <mergeCell ref="A5:A9"/>
    <mergeCell ref="B5:E5"/>
    <mergeCell ref="B6:E6"/>
    <mergeCell ref="B7:E7"/>
    <mergeCell ref="B8:E8"/>
    <mergeCell ref="B9:E9"/>
    <mergeCell ref="A10:F10"/>
    <mergeCell ref="B15:E15"/>
    <mergeCell ref="A11:A17"/>
    <mergeCell ref="B14:E14"/>
    <mergeCell ref="B13:E13"/>
    <mergeCell ref="B12:E12"/>
    <mergeCell ref="B20:E20"/>
    <mergeCell ref="A18:F18"/>
    <mergeCell ref="B17:E17"/>
    <mergeCell ref="B16:E16"/>
    <mergeCell ref="A1:T1"/>
    <mergeCell ref="Q2:T2"/>
    <mergeCell ref="A4:T4"/>
    <mergeCell ref="M2:P2"/>
    <mergeCell ref="J2:L2"/>
    <mergeCell ref="I2:I3"/>
    <mergeCell ref="H2:H3"/>
    <mergeCell ref="A2:E3"/>
    <mergeCell ref="F2:F3"/>
    <mergeCell ref="A27:F27"/>
    <mergeCell ref="B26:E26"/>
    <mergeCell ref="B25:E25"/>
    <mergeCell ref="A22:A26"/>
    <mergeCell ref="B24:E24"/>
    <mergeCell ref="B23:E23"/>
    <mergeCell ref="B22:E22"/>
    <mergeCell ref="H33:I33"/>
    <mergeCell ref="A32:F32"/>
    <mergeCell ref="A31:F31"/>
    <mergeCell ref="B30:E30"/>
    <mergeCell ref="A28:A30"/>
    <mergeCell ref="B29:E29"/>
    <mergeCell ref="B28:E28"/>
  </mergeCells>
  <pageMargins left="0.118110232055187" right="0.118110232055187" top="0.118110232055187" bottom="0.19685038924217199" header="0.118110232055187" footer="0.15748031437397"/>
  <pageSetup paperSize="9" scale="82" fitToHeight="0" orientation="landscape" r:id="rId1"/>
  <ignoredErrors>
    <ignoredError sqref="J24:T2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view="pageBreakPreview" zoomScaleNormal="100" zoomScaleSheetLayoutView="100" workbookViewId="0">
      <selection activeCell="B26" sqref="B26:E26"/>
    </sheetView>
  </sheetViews>
  <sheetFormatPr defaultColWidth="9" defaultRowHeight="12.75"/>
  <cols>
    <col min="1" max="1" width="4.28515625" customWidth="1"/>
    <col min="3" max="3" width="8.85546875" customWidth="1"/>
    <col min="5" max="5" width="32.28515625" customWidth="1"/>
    <col min="6" max="6" width="10.7109375" customWidth="1"/>
    <col min="7" max="7" width="9.7109375" hidden="1" customWidth="1"/>
    <col min="8" max="8" width="7.42578125" bestFit="1" customWidth="1"/>
    <col min="9" max="9" width="16" customWidth="1"/>
    <col min="10" max="11" width="9.140625" bestFit="1" customWidth="1"/>
    <col min="12" max="12" width="11.140625" bestFit="1" customWidth="1"/>
    <col min="13" max="15" width="7" bestFit="1" customWidth="1"/>
    <col min="16" max="16" width="5.42578125" bestFit="1" customWidth="1"/>
    <col min="17" max="17" width="5.7109375" bestFit="1" customWidth="1"/>
    <col min="18" max="19" width="6.140625" bestFit="1" customWidth="1"/>
    <col min="20" max="20" width="5.42578125" bestFit="1" customWidth="1"/>
  </cols>
  <sheetData>
    <row r="1" spans="1:20">
      <c r="A1" s="219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1"/>
    </row>
    <row r="2" spans="1:20" ht="31.5" customHeight="1">
      <c r="A2" s="235" t="s">
        <v>20</v>
      </c>
      <c r="B2" s="236"/>
      <c r="C2" s="236"/>
      <c r="D2" s="236"/>
      <c r="E2" s="237"/>
      <c r="F2" s="231" t="s">
        <v>21</v>
      </c>
      <c r="G2" s="10"/>
      <c r="H2" s="233" t="s">
        <v>22</v>
      </c>
      <c r="I2" s="231" t="s">
        <v>23</v>
      </c>
      <c r="J2" s="228" t="s">
        <v>24</v>
      </c>
      <c r="K2" s="229"/>
      <c r="L2" s="230"/>
      <c r="M2" s="222" t="s">
        <v>25</v>
      </c>
      <c r="N2" s="223"/>
      <c r="O2" s="223"/>
      <c r="P2" s="224"/>
      <c r="Q2" s="222" t="s">
        <v>26</v>
      </c>
      <c r="R2" s="223"/>
      <c r="S2" s="223"/>
      <c r="T2" s="224"/>
    </row>
    <row r="3" spans="1:20" ht="30.75" customHeight="1">
      <c r="A3" s="238"/>
      <c r="B3" s="239"/>
      <c r="C3" s="239"/>
      <c r="D3" s="239"/>
      <c r="E3" s="240"/>
      <c r="F3" s="232"/>
      <c r="G3" s="11" t="s">
        <v>27</v>
      </c>
      <c r="H3" s="234"/>
      <c r="I3" s="232"/>
      <c r="J3" s="12" t="s">
        <v>28</v>
      </c>
      <c r="K3" s="13" t="s">
        <v>29</v>
      </c>
      <c r="L3" s="14" t="s">
        <v>30</v>
      </c>
      <c r="M3" s="15" t="s">
        <v>31</v>
      </c>
      <c r="N3" s="16" t="s">
        <v>32</v>
      </c>
      <c r="O3" s="16" t="s">
        <v>33</v>
      </c>
      <c r="P3" s="17" t="s">
        <v>34</v>
      </c>
      <c r="Q3" s="15" t="s">
        <v>35</v>
      </c>
      <c r="R3" s="16" t="s">
        <v>36</v>
      </c>
      <c r="S3" s="16" t="s">
        <v>37</v>
      </c>
      <c r="T3" s="17" t="s">
        <v>38</v>
      </c>
    </row>
    <row r="4" spans="1:20">
      <c r="A4" s="225" t="s">
        <v>282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7"/>
    </row>
    <row r="5" spans="1:20" ht="15" customHeight="1">
      <c r="A5" s="279" t="s">
        <v>40</v>
      </c>
      <c r="B5" s="263" t="s">
        <v>100</v>
      </c>
      <c r="C5" s="264"/>
      <c r="D5" s="264"/>
      <c r="E5" s="265"/>
      <c r="F5" s="29" t="s">
        <v>101</v>
      </c>
      <c r="G5" s="30"/>
      <c r="H5" s="31" t="s">
        <v>102</v>
      </c>
      <c r="I5" s="32">
        <v>183.2</v>
      </c>
      <c r="J5" s="33">
        <v>8.31</v>
      </c>
      <c r="K5" s="34">
        <v>13.12</v>
      </c>
      <c r="L5" s="35">
        <v>0.1</v>
      </c>
      <c r="M5" s="25">
        <v>8.4</v>
      </c>
      <c r="N5" s="25">
        <v>1</v>
      </c>
      <c r="O5" s="25">
        <v>20.5</v>
      </c>
      <c r="P5" s="27">
        <v>0.33</v>
      </c>
      <c r="Q5" s="27">
        <v>3.3000000000000002E-2</v>
      </c>
      <c r="R5" s="26">
        <v>0</v>
      </c>
      <c r="S5" s="26">
        <v>0.04</v>
      </c>
      <c r="T5" s="27">
        <v>0.4</v>
      </c>
    </row>
    <row r="6" spans="1:20" ht="15" customHeight="1">
      <c r="A6" s="261"/>
      <c r="B6" s="258" t="s">
        <v>124</v>
      </c>
      <c r="C6" s="251"/>
      <c r="D6" s="251"/>
      <c r="E6" s="259"/>
      <c r="F6" s="18" t="s">
        <v>125</v>
      </c>
      <c r="G6" s="19"/>
      <c r="H6" s="20" t="s">
        <v>126</v>
      </c>
      <c r="I6" s="21">
        <v>63</v>
      </c>
      <c r="J6" s="22">
        <v>5.08</v>
      </c>
      <c r="K6" s="23">
        <v>4.5999999999999996</v>
      </c>
      <c r="L6" s="139">
        <v>0.28000000000000003</v>
      </c>
      <c r="M6" s="37">
        <v>22</v>
      </c>
      <c r="N6" s="38">
        <v>5</v>
      </c>
      <c r="O6" s="38">
        <v>77</v>
      </c>
      <c r="P6" s="39">
        <v>1</v>
      </c>
      <c r="Q6" s="40">
        <v>0.03</v>
      </c>
      <c r="R6" s="38">
        <v>0</v>
      </c>
      <c r="S6" s="38">
        <v>0.1</v>
      </c>
      <c r="T6" s="39">
        <v>0.2</v>
      </c>
    </row>
    <row r="7" spans="1:20" ht="14.25" customHeight="1">
      <c r="A7" s="261"/>
      <c r="B7" s="263" t="s">
        <v>283</v>
      </c>
      <c r="C7" s="264"/>
      <c r="D7" s="264"/>
      <c r="E7" s="265"/>
      <c r="F7" s="29" t="s">
        <v>284</v>
      </c>
      <c r="G7" s="30"/>
      <c r="H7" s="31" t="s">
        <v>285</v>
      </c>
      <c r="I7" s="32">
        <v>120</v>
      </c>
      <c r="J7" s="33">
        <v>4.38</v>
      </c>
      <c r="K7" s="34">
        <v>3.8</v>
      </c>
      <c r="L7" s="35">
        <v>14.36</v>
      </c>
      <c r="M7" s="25">
        <v>130.4</v>
      </c>
      <c r="N7" s="26">
        <v>11</v>
      </c>
      <c r="O7" s="26">
        <v>79.5</v>
      </c>
      <c r="P7" s="27">
        <v>0.52</v>
      </c>
      <c r="Q7" s="28">
        <v>0.11</v>
      </c>
      <c r="R7" s="26">
        <v>0.66</v>
      </c>
      <c r="S7" s="26">
        <v>0.02</v>
      </c>
      <c r="T7" s="27">
        <v>0.01</v>
      </c>
    </row>
    <row r="8" spans="1:20" ht="13.5" customHeight="1">
      <c r="A8" s="281"/>
      <c r="B8" s="258" t="s">
        <v>135</v>
      </c>
      <c r="C8" s="251"/>
      <c r="D8" s="251"/>
      <c r="E8" s="259"/>
      <c r="F8" s="18" t="s">
        <v>50</v>
      </c>
      <c r="G8" s="19"/>
      <c r="H8" s="41" t="s">
        <v>136</v>
      </c>
      <c r="I8" s="21">
        <v>100.6</v>
      </c>
      <c r="J8" s="22">
        <v>3.17</v>
      </c>
      <c r="K8" s="134">
        <v>2.68</v>
      </c>
      <c r="L8" s="24">
        <v>15.95</v>
      </c>
      <c r="M8" s="37">
        <v>125.78</v>
      </c>
      <c r="N8" s="38">
        <v>14</v>
      </c>
      <c r="O8" s="38">
        <v>90</v>
      </c>
      <c r="P8" s="39">
        <v>0.13</v>
      </c>
      <c r="Q8" s="40">
        <v>0.04</v>
      </c>
      <c r="R8" s="38">
        <v>1.3</v>
      </c>
      <c r="S8" s="38">
        <v>0.02</v>
      </c>
      <c r="T8" s="39">
        <v>0.02</v>
      </c>
    </row>
    <row r="9" spans="1:20">
      <c r="A9" s="241" t="s">
        <v>167</v>
      </c>
      <c r="B9" s="242"/>
      <c r="C9" s="242"/>
      <c r="D9" s="242"/>
      <c r="E9" s="242"/>
      <c r="F9" s="243"/>
      <c r="G9" s="53"/>
      <c r="H9" s="54"/>
      <c r="I9" s="55">
        <f t="shared" ref="I9:T9" si="0">SUM(I5:I8)</f>
        <v>466.79999999999995</v>
      </c>
      <c r="J9" s="56">
        <f t="shared" si="0"/>
        <v>20.939999999999998</v>
      </c>
      <c r="K9" s="57">
        <f t="shared" si="0"/>
        <v>24.2</v>
      </c>
      <c r="L9" s="58">
        <f t="shared" si="0"/>
        <v>30.689999999999998</v>
      </c>
      <c r="M9" s="59">
        <f t="shared" si="0"/>
        <v>286.58000000000004</v>
      </c>
      <c r="N9" s="60">
        <f t="shared" si="0"/>
        <v>31</v>
      </c>
      <c r="O9" s="60">
        <f t="shared" si="0"/>
        <v>267</v>
      </c>
      <c r="P9" s="61">
        <f t="shared" si="0"/>
        <v>1.98</v>
      </c>
      <c r="Q9" s="59">
        <f t="shared" si="0"/>
        <v>0.21299999999999999</v>
      </c>
      <c r="R9" s="60">
        <f t="shared" si="0"/>
        <v>1.96</v>
      </c>
      <c r="S9" s="60">
        <f t="shared" si="0"/>
        <v>0.18</v>
      </c>
      <c r="T9" s="62">
        <f t="shared" si="0"/>
        <v>0.63000000000000012</v>
      </c>
    </row>
    <row r="10" spans="1:20">
      <c r="A10" s="244" t="s">
        <v>55</v>
      </c>
      <c r="B10" s="317" t="s">
        <v>286</v>
      </c>
      <c r="C10" s="318"/>
      <c r="D10" s="318"/>
      <c r="E10" s="319"/>
      <c r="F10" s="173">
        <v>100</v>
      </c>
      <c r="G10" s="174"/>
      <c r="H10" s="175" t="s">
        <v>287</v>
      </c>
      <c r="I10" s="142">
        <v>112.7</v>
      </c>
      <c r="J10" s="143">
        <v>2.74</v>
      </c>
      <c r="K10" s="75">
        <v>7.07</v>
      </c>
      <c r="L10" s="75">
        <v>9.5500000000000007</v>
      </c>
      <c r="M10" s="176">
        <v>41</v>
      </c>
      <c r="N10" s="177">
        <v>13</v>
      </c>
      <c r="O10" s="177">
        <v>38</v>
      </c>
      <c r="P10" s="178">
        <v>0.7</v>
      </c>
      <c r="Q10" s="179">
        <v>0</v>
      </c>
      <c r="R10" s="177">
        <v>9</v>
      </c>
      <c r="S10" s="177">
        <v>0.01</v>
      </c>
      <c r="T10" s="178">
        <v>4.5</v>
      </c>
    </row>
    <row r="11" spans="1:20" ht="15" customHeight="1">
      <c r="A11" s="245"/>
      <c r="B11" s="247" t="s">
        <v>169</v>
      </c>
      <c r="C11" s="248"/>
      <c r="D11" s="248"/>
      <c r="E11" s="249"/>
      <c r="F11" s="68" t="s">
        <v>60</v>
      </c>
      <c r="G11" s="30"/>
      <c r="H11" s="69" t="s">
        <v>170</v>
      </c>
      <c r="I11" s="138">
        <v>88.28</v>
      </c>
      <c r="J11" s="33">
        <v>1.44</v>
      </c>
      <c r="K11" s="34">
        <v>5.56</v>
      </c>
      <c r="L11" s="35">
        <v>6.32</v>
      </c>
      <c r="M11" s="64">
        <v>71.28</v>
      </c>
      <c r="N11" s="26">
        <v>11.28</v>
      </c>
      <c r="O11" s="26">
        <v>93.28</v>
      </c>
      <c r="P11" s="27">
        <v>1.52</v>
      </c>
      <c r="Q11" s="28">
        <v>0.04</v>
      </c>
      <c r="R11" s="26">
        <v>15.33</v>
      </c>
      <c r="S11" s="26">
        <v>0.33</v>
      </c>
      <c r="T11" s="27">
        <v>0.4</v>
      </c>
    </row>
    <row r="12" spans="1:20" ht="16.5" customHeight="1">
      <c r="A12" s="245"/>
      <c r="B12" s="247" t="s">
        <v>228</v>
      </c>
      <c r="C12" s="248"/>
      <c r="D12" s="248"/>
      <c r="E12" s="249"/>
      <c r="F12" s="68" t="s">
        <v>229</v>
      </c>
      <c r="G12" s="30"/>
      <c r="H12" s="31" t="s">
        <v>230</v>
      </c>
      <c r="I12" s="138">
        <v>247.5</v>
      </c>
      <c r="J12" s="33">
        <v>19.2</v>
      </c>
      <c r="K12" s="34">
        <v>13.5</v>
      </c>
      <c r="L12" s="35">
        <v>6.67</v>
      </c>
      <c r="M12" s="64">
        <v>23.59</v>
      </c>
      <c r="N12" s="65">
        <v>16.71</v>
      </c>
      <c r="O12" s="65">
        <v>359</v>
      </c>
      <c r="P12" s="66">
        <v>21.24</v>
      </c>
      <c r="Q12" s="67">
        <v>0.3</v>
      </c>
      <c r="R12" s="65">
        <v>12.6</v>
      </c>
      <c r="S12" s="65">
        <v>8.5999999999999993E-2</v>
      </c>
      <c r="T12" s="66">
        <v>10.6</v>
      </c>
    </row>
    <row r="13" spans="1:20" ht="15.75" hidden="1" customHeight="1">
      <c r="A13" s="245"/>
      <c r="B13" s="255"/>
      <c r="C13" s="256"/>
      <c r="D13" s="256"/>
      <c r="E13" s="257"/>
      <c r="F13" s="18"/>
      <c r="G13" s="19"/>
      <c r="H13" s="70"/>
      <c r="I13" s="21"/>
      <c r="J13" s="22"/>
      <c r="K13" s="23"/>
      <c r="L13" s="24"/>
      <c r="M13" s="37"/>
      <c r="N13" s="38"/>
      <c r="O13" s="38"/>
      <c r="P13" s="39"/>
      <c r="Q13" s="40"/>
      <c r="R13" s="38"/>
      <c r="S13" s="38"/>
      <c r="T13" s="39"/>
    </row>
    <row r="14" spans="1:20" ht="15.75" hidden="1" customHeight="1">
      <c r="A14" s="245"/>
      <c r="B14" s="258"/>
      <c r="C14" s="251"/>
      <c r="D14" s="251"/>
      <c r="E14" s="259"/>
      <c r="F14" s="18"/>
      <c r="G14" s="19"/>
      <c r="H14" s="70"/>
      <c r="I14" s="21"/>
      <c r="J14" s="22"/>
      <c r="K14" s="23"/>
      <c r="L14" s="24"/>
      <c r="M14" s="37"/>
      <c r="N14" s="38"/>
      <c r="O14" s="38"/>
      <c r="P14" s="39"/>
      <c r="Q14" s="40"/>
      <c r="R14" s="38"/>
      <c r="S14" s="38"/>
      <c r="T14" s="39"/>
    </row>
    <row r="15" spans="1:20" ht="14.25" customHeight="1">
      <c r="A15" s="245"/>
      <c r="B15" s="253" t="s">
        <v>205</v>
      </c>
      <c r="C15" s="251"/>
      <c r="D15" s="251"/>
      <c r="E15" s="254"/>
      <c r="F15" s="150" t="s">
        <v>45</v>
      </c>
      <c r="G15" s="19"/>
      <c r="H15" s="20" t="s">
        <v>207</v>
      </c>
      <c r="I15" s="21">
        <v>177.01</v>
      </c>
      <c r="J15" s="22">
        <v>8.6</v>
      </c>
      <c r="K15" s="23">
        <v>6.08</v>
      </c>
      <c r="L15" s="24">
        <v>38.619999999999997</v>
      </c>
      <c r="M15" s="37">
        <v>1.94</v>
      </c>
      <c r="N15" s="38">
        <v>9.02</v>
      </c>
      <c r="O15" s="38">
        <v>64.17</v>
      </c>
      <c r="P15" s="39">
        <v>0.41</v>
      </c>
      <c r="Q15" s="40">
        <v>2.5000000000000001E-2</v>
      </c>
      <c r="R15" s="38">
        <v>6.78</v>
      </c>
      <c r="S15" s="38">
        <v>5.8000000000000003E-2</v>
      </c>
      <c r="T15" s="39">
        <v>0.25</v>
      </c>
    </row>
    <row r="16" spans="1:20" ht="14.25">
      <c r="A16" s="245"/>
      <c r="B16" s="253" t="s">
        <v>112</v>
      </c>
      <c r="C16" s="251"/>
      <c r="D16" s="251"/>
      <c r="E16" s="254"/>
      <c r="F16" s="150" t="s">
        <v>66</v>
      </c>
      <c r="G16" s="19"/>
      <c r="H16" s="20" t="s">
        <v>113</v>
      </c>
      <c r="I16" s="21">
        <v>132.80000000000001</v>
      </c>
      <c r="J16" s="22">
        <v>0.6</v>
      </c>
      <c r="K16" s="134">
        <v>0.1</v>
      </c>
      <c r="L16" s="24">
        <v>32.01</v>
      </c>
      <c r="M16" s="37">
        <v>32.5</v>
      </c>
      <c r="N16" s="38">
        <v>17.5</v>
      </c>
      <c r="O16" s="38">
        <v>23.4</v>
      </c>
      <c r="P16" s="39">
        <v>0.7</v>
      </c>
      <c r="Q16" s="40">
        <v>0.01</v>
      </c>
      <c r="R16" s="38">
        <v>0.7</v>
      </c>
      <c r="S16" s="38">
        <v>0</v>
      </c>
      <c r="T16" s="39">
        <v>0.1</v>
      </c>
    </row>
    <row r="17" spans="1:20" s="206" customFormat="1" ht="15" thickBot="1">
      <c r="A17" s="311"/>
      <c r="B17" s="253" t="s">
        <v>289</v>
      </c>
      <c r="C17" s="251"/>
      <c r="D17" s="251"/>
      <c r="E17" s="254"/>
      <c r="F17" s="149" t="s">
        <v>77</v>
      </c>
      <c r="G17" s="30"/>
      <c r="H17" s="94" t="s">
        <v>78</v>
      </c>
      <c r="I17" s="21">
        <v>100.4</v>
      </c>
      <c r="J17" s="22">
        <v>1.4</v>
      </c>
      <c r="K17" s="23">
        <v>0.4</v>
      </c>
      <c r="L17" s="24">
        <v>22.8</v>
      </c>
      <c r="M17" s="37">
        <v>34</v>
      </c>
      <c r="N17" s="38">
        <v>12</v>
      </c>
      <c r="O17" s="38">
        <v>36</v>
      </c>
      <c r="P17" s="39">
        <v>0.6</v>
      </c>
      <c r="Q17" s="40">
        <v>0.02</v>
      </c>
      <c r="R17" s="38">
        <v>14.8</v>
      </c>
      <c r="S17" s="50">
        <v>0.04</v>
      </c>
      <c r="T17" s="39">
        <v>0.2</v>
      </c>
    </row>
    <row r="18" spans="1:20" ht="15" thickBot="1">
      <c r="A18" s="245"/>
      <c r="B18" s="250" t="s">
        <v>68</v>
      </c>
      <c r="C18" s="251"/>
      <c r="D18" s="251"/>
      <c r="E18" s="252"/>
      <c r="F18" s="71" t="s">
        <v>69</v>
      </c>
      <c r="G18" s="72"/>
      <c r="H18" s="44"/>
      <c r="I18" s="73">
        <v>87</v>
      </c>
      <c r="J18" s="74">
        <v>3.3</v>
      </c>
      <c r="K18" s="75">
        <v>0.6</v>
      </c>
      <c r="L18" s="76">
        <v>16.7</v>
      </c>
      <c r="M18" s="77">
        <v>17.5</v>
      </c>
      <c r="N18" s="78">
        <v>23.5</v>
      </c>
      <c r="O18" s="78">
        <v>79</v>
      </c>
      <c r="P18" s="79">
        <v>1.94</v>
      </c>
      <c r="Q18" s="80">
        <v>0.08</v>
      </c>
      <c r="R18" s="78">
        <v>0</v>
      </c>
      <c r="S18" s="78">
        <v>0</v>
      </c>
      <c r="T18" s="79">
        <v>1.1599999999999999</v>
      </c>
    </row>
    <row r="19" spans="1:20" ht="13.5" customHeight="1">
      <c r="A19" s="246"/>
      <c r="B19" s="253" t="s">
        <v>52</v>
      </c>
      <c r="C19" s="251"/>
      <c r="D19" s="251"/>
      <c r="E19" s="254"/>
      <c r="F19" s="82" t="s">
        <v>53</v>
      </c>
      <c r="G19" s="43"/>
      <c r="H19" s="44"/>
      <c r="I19" s="45">
        <v>58.8</v>
      </c>
      <c r="J19" s="46">
        <v>1.98</v>
      </c>
      <c r="K19" s="47">
        <v>0.25</v>
      </c>
      <c r="L19" s="48">
        <v>12.1</v>
      </c>
      <c r="M19" s="49">
        <v>5.8</v>
      </c>
      <c r="N19" s="50">
        <v>8.3000000000000007</v>
      </c>
      <c r="O19" s="50">
        <v>21.7</v>
      </c>
      <c r="P19" s="51">
        <v>0.5</v>
      </c>
      <c r="Q19" s="52">
        <v>0.04</v>
      </c>
      <c r="R19" s="50">
        <v>0</v>
      </c>
      <c r="S19" s="50">
        <v>0</v>
      </c>
      <c r="T19" s="51">
        <v>0.32</v>
      </c>
    </row>
    <row r="20" spans="1:20">
      <c r="A20" s="241" t="s">
        <v>70</v>
      </c>
      <c r="B20" s="242"/>
      <c r="C20" s="242"/>
      <c r="D20" s="242"/>
      <c r="E20" s="242"/>
      <c r="F20" s="243"/>
      <c r="G20" s="43"/>
      <c r="H20" s="44"/>
      <c r="I20" s="83">
        <f t="shared" ref="I20:T20" si="1">SUM(I10:I19)</f>
        <v>1004.4899999999999</v>
      </c>
      <c r="J20" s="84">
        <f t="shared" si="1"/>
        <v>39.259999999999991</v>
      </c>
      <c r="K20" s="85">
        <f t="shared" si="1"/>
        <v>33.56</v>
      </c>
      <c r="L20" s="58">
        <f t="shared" si="1"/>
        <v>144.76999999999998</v>
      </c>
      <c r="M20" s="87">
        <f t="shared" si="1"/>
        <v>227.61</v>
      </c>
      <c r="N20" s="88">
        <f t="shared" si="1"/>
        <v>111.31</v>
      </c>
      <c r="O20" s="88">
        <f t="shared" si="1"/>
        <v>714.55</v>
      </c>
      <c r="P20" s="89">
        <f t="shared" si="1"/>
        <v>27.61</v>
      </c>
      <c r="Q20" s="87">
        <f t="shared" si="1"/>
        <v>0.51500000000000001</v>
      </c>
      <c r="R20" s="88">
        <f t="shared" si="1"/>
        <v>59.210000000000008</v>
      </c>
      <c r="S20" s="88">
        <f t="shared" si="1"/>
        <v>0.52400000000000002</v>
      </c>
      <c r="T20" s="90">
        <f t="shared" si="1"/>
        <v>17.53</v>
      </c>
    </row>
    <row r="21" spans="1:20" ht="14.25">
      <c r="A21" s="279" t="s">
        <v>71</v>
      </c>
      <c r="B21" s="250" t="s">
        <v>288</v>
      </c>
      <c r="C21" s="251"/>
      <c r="D21" s="251"/>
      <c r="E21" s="252"/>
      <c r="F21" s="18" t="s">
        <v>148</v>
      </c>
      <c r="G21" s="19"/>
      <c r="H21" s="133" t="s">
        <v>204</v>
      </c>
      <c r="I21" s="21">
        <v>313.39999999999998</v>
      </c>
      <c r="J21" s="22">
        <v>20.7</v>
      </c>
      <c r="K21" s="23">
        <v>15.6</v>
      </c>
      <c r="L21" s="24">
        <v>39.700000000000003</v>
      </c>
      <c r="M21" s="37">
        <v>276</v>
      </c>
      <c r="N21" s="38">
        <v>14</v>
      </c>
      <c r="O21" s="38">
        <v>304</v>
      </c>
      <c r="P21" s="39">
        <v>0.9</v>
      </c>
      <c r="Q21" s="40">
        <v>0.08</v>
      </c>
      <c r="R21" s="38">
        <v>0.66</v>
      </c>
      <c r="S21" s="38">
        <v>0.08</v>
      </c>
      <c r="T21" s="39">
        <v>2</v>
      </c>
    </row>
    <row r="22" spans="1:20" ht="14.25">
      <c r="A22" s="281"/>
      <c r="B22" s="258" t="s">
        <v>150</v>
      </c>
      <c r="C22" s="251"/>
      <c r="D22" s="251"/>
      <c r="E22" s="259"/>
      <c r="F22" s="18" t="s">
        <v>77</v>
      </c>
      <c r="G22" s="19"/>
      <c r="H22" s="20"/>
      <c r="I22" s="21">
        <v>118</v>
      </c>
      <c r="J22" s="22">
        <v>5.6</v>
      </c>
      <c r="K22" s="23">
        <v>6.4</v>
      </c>
      <c r="L22" s="24">
        <v>9.4</v>
      </c>
      <c r="M22" s="37">
        <v>192</v>
      </c>
      <c r="N22" s="38">
        <v>26</v>
      </c>
      <c r="O22" s="38">
        <v>154</v>
      </c>
      <c r="P22" s="39">
        <v>1</v>
      </c>
      <c r="Q22" s="40">
        <v>0.2</v>
      </c>
      <c r="R22" s="38">
        <v>12</v>
      </c>
      <c r="S22" s="38">
        <v>0.12</v>
      </c>
      <c r="T22" s="39">
        <v>0</v>
      </c>
    </row>
    <row r="23" spans="1:20">
      <c r="A23" s="241" t="s">
        <v>172</v>
      </c>
      <c r="B23" s="242"/>
      <c r="C23" s="242"/>
      <c r="D23" s="242"/>
      <c r="E23" s="242"/>
      <c r="F23" s="243"/>
      <c r="G23" s="43"/>
      <c r="H23" s="44"/>
      <c r="I23" s="83">
        <f t="shared" ref="I23:T23" si="2">SUM(I21:I22)</f>
        <v>431.4</v>
      </c>
      <c r="J23" s="84">
        <f t="shared" si="2"/>
        <v>26.299999999999997</v>
      </c>
      <c r="K23" s="85">
        <f t="shared" si="2"/>
        <v>22</v>
      </c>
      <c r="L23" s="86">
        <f t="shared" si="2"/>
        <v>49.1</v>
      </c>
      <c r="M23" s="87">
        <f t="shared" si="2"/>
        <v>468</v>
      </c>
      <c r="N23" s="88">
        <f t="shared" si="2"/>
        <v>40</v>
      </c>
      <c r="O23" s="88">
        <f t="shared" si="2"/>
        <v>458</v>
      </c>
      <c r="P23" s="90">
        <f t="shared" si="2"/>
        <v>1.9</v>
      </c>
      <c r="Q23" s="87">
        <f t="shared" si="2"/>
        <v>0.28000000000000003</v>
      </c>
      <c r="R23" s="88">
        <f t="shared" si="2"/>
        <v>12.66</v>
      </c>
      <c r="S23" s="88">
        <f t="shared" si="2"/>
        <v>0.2</v>
      </c>
      <c r="T23" s="90">
        <f t="shared" si="2"/>
        <v>2</v>
      </c>
    </row>
    <row r="24" spans="1:20" ht="15" customHeight="1">
      <c r="A24" s="292" t="s">
        <v>173</v>
      </c>
      <c r="B24" s="255" t="s">
        <v>222</v>
      </c>
      <c r="C24" s="256"/>
      <c r="D24" s="256"/>
      <c r="E24" s="257"/>
      <c r="F24" s="68" t="s">
        <v>223</v>
      </c>
      <c r="G24" s="30"/>
      <c r="H24" s="133" t="s">
        <v>224</v>
      </c>
      <c r="I24" s="138">
        <v>118.4</v>
      </c>
      <c r="J24" s="33">
        <v>11.5</v>
      </c>
      <c r="K24" s="34">
        <v>8.9</v>
      </c>
      <c r="L24" s="35">
        <v>7.5</v>
      </c>
      <c r="M24" s="64">
        <v>25.6</v>
      </c>
      <c r="N24" s="65">
        <v>14</v>
      </c>
      <c r="O24" s="65">
        <v>136</v>
      </c>
      <c r="P24" s="66">
        <v>1.02</v>
      </c>
      <c r="Q24" s="67">
        <v>0.06</v>
      </c>
      <c r="R24" s="65">
        <v>0.16</v>
      </c>
      <c r="S24" s="65">
        <v>0.02</v>
      </c>
      <c r="T24" s="66">
        <v>0.5</v>
      </c>
    </row>
    <row r="25" spans="1:20" ht="14.25">
      <c r="A25" s="261"/>
      <c r="B25" s="250" t="s">
        <v>83</v>
      </c>
      <c r="C25" s="251"/>
      <c r="D25" s="251"/>
      <c r="E25" s="252"/>
      <c r="F25" s="18" t="s">
        <v>84</v>
      </c>
      <c r="G25" s="19"/>
      <c r="H25" s="20" t="s">
        <v>85</v>
      </c>
      <c r="I25" s="21">
        <v>156.30000000000001</v>
      </c>
      <c r="J25" s="22">
        <v>5.66</v>
      </c>
      <c r="K25" s="23">
        <v>0.67</v>
      </c>
      <c r="L25" s="24">
        <v>31.92</v>
      </c>
      <c r="M25" s="37">
        <v>4.8600000000000003</v>
      </c>
      <c r="N25" s="38">
        <v>10.8</v>
      </c>
      <c r="O25" s="38">
        <v>65</v>
      </c>
      <c r="P25" s="39">
        <v>0.5</v>
      </c>
      <c r="Q25" s="40">
        <v>2.5000000000000001E-2</v>
      </c>
      <c r="R25" s="38">
        <v>0</v>
      </c>
      <c r="S25" s="38">
        <v>2.5000000000000001E-2</v>
      </c>
      <c r="T25" s="39">
        <v>0.25</v>
      </c>
    </row>
    <row r="26" spans="1:20" ht="15" thickBot="1">
      <c r="A26" s="261"/>
      <c r="B26" s="282" t="s">
        <v>52</v>
      </c>
      <c r="C26" s="270"/>
      <c r="D26" s="270"/>
      <c r="E26" s="283"/>
      <c r="F26" s="42" t="s">
        <v>88</v>
      </c>
      <c r="G26" s="43"/>
      <c r="H26" s="44"/>
      <c r="I26" s="45">
        <v>176</v>
      </c>
      <c r="J26" s="46">
        <v>5.9</v>
      </c>
      <c r="K26" s="47">
        <v>0.75</v>
      </c>
      <c r="L26" s="48">
        <v>36.22</v>
      </c>
      <c r="M26" s="49">
        <v>17.25</v>
      </c>
      <c r="N26" s="50">
        <v>24.75</v>
      </c>
      <c r="O26" s="50">
        <v>65.25</v>
      </c>
      <c r="P26" s="51">
        <v>1.5</v>
      </c>
      <c r="Q26" s="52">
        <v>0.12</v>
      </c>
      <c r="R26" s="50">
        <v>0</v>
      </c>
      <c r="S26" s="50">
        <v>0</v>
      </c>
      <c r="T26" s="51">
        <v>0.97</v>
      </c>
    </row>
    <row r="27" spans="1:20" ht="15.75" customHeight="1">
      <c r="A27" s="262"/>
      <c r="B27" s="289" t="s">
        <v>72</v>
      </c>
      <c r="C27" s="290"/>
      <c r="D27" s="290"/>
      <c r="E27" s="291"/>
      <c r="F27" s="99" t="s">
        <v>73</v>
      </c>
      <c r="G27" s="95"/>
      <c r="H27" s="94"/>
      <c r="I27" s="45">
        <v>71.67</v>
      </c>
      <c r="J27" s="46">
        <v>1.65</v>
      </c>
      <c r="K27" s="91">
        <v>0.4</v>
      </c>
      <c r="L27" s="48">
        <v>14.98</v>
      </c>
      <c r="M27" s="49">
        <v>38</v>
      </c>
      <c r="N27" s="50">
        <v>24</v>
      </c>
      <c r="O27" s="50">
        <v>32</v>
      </c>
      <c r="P27" s="51">
        <v>4.5999999999999996</v>
      </c>
      <c r="Q27" s="52">
        <v>0.04</v>
      </c>
      <c r="R27" s="50">
        <v>10</v>
      </c>
      <c r="S27" s="50">
        <v>0.04</v>
      </c>
      <c r="T27" s="51">
        <v>0.8</v>
      </c>
    </row>
    <row r="28" spans="1:20">
      <c r="A28" s="241" t="s">
        <v>157</v>
      </c>
      <c r="B28" s="242"/>
      <c r="C28" s="242"/>
      <c r="D28" s="242"/>
      <c r="E28" s="242"/>
      <c r="F28" s="243"/>
      <c r="G28" s="95"/>
      <c r="H28" s="94"/>
      <c r="I28" s="96">
        <f>SUM(I24:I27)</f>
        <v>522.37</v>
      </c>
      <c r="J28" s="97">
        <f>SUM(J24:J27)</f>
        <v>24.71</v>
      </c>
      <c r="K28" s="97">
        <f>SUM(K24:K27)</f>
        <v>10.72</v>
      </c>
      <c r="L28" s="86">
        <f>SUM(L24:L27)</f>
        <v>90.62</v>
      </c>
      <c r="M28" s="98">
        <f>SUM(M24:M27)</f>
        <v>85.710000000000008</v>
      </c>
      <c r="N28" s="98">
        <f>SUM(N24:N27)</f>
        <v>73.55</v>
      </c>
      <c r="O28" s="98">
        <f>SUM(O24:O27)</f>
        <v>298.25</v>
      </c>
      <c r="P28" s="90">
        <f>SUM(P24:P27)</f>
        <v>7.6199999999999992</v>
      </c>
      <c r="Q28" s="98">
        <f>SUM(Q24:Q27)</f>
        <v>0.245</v>
      </c>
      <c r="R28" s="98">
        <f>SUM(R24:R27)</f>
        <v>10.16</v>
      </c>
      <c r="S28" s="98">
        <f>SUM(S24:S27)</f>
        <v>8.4999999999999992E-2</v>
      </c>
      <c r="T28" s="90">
        <f>SUM(T24:T27)</f>
        <v>2.52</v>
      </c>
    </row>
    <row r="29" spans="1:20" ht="14.25">
      <c r="A29" s="260" t="s">
        <v>158</v>
      </c>
      <c r="B29" s="255" t="s">
        <v>91</v>
      </c>
      <c r="C29" s="256"/>
      <c r="D29" s="256"/>
      <c r="E29" s="257"/>
      <c r="F29" s="99" t="s">
        <v>84</v>
      </c>
      <c r="G29" s="93"/>
      <c r="H29" s="94" t="s">
        <v>92</v>
      </c>
      <c r="I29" s="100">
        <v>73.5</v>
      </c>
      <c r="J29" s="101">
        <v>4.2</v>
      </c>
      <c r="K29" s="102">
        <v>3.7</v>
      </c>
      <c r="L29" s="103">
        <v>2.94</v>
      </c>
      <c r="M29" s="104">
        <v>176</v>
      </c>
      <c r="N29" s="105">
        <v>20</v>
      </c>
      <c r="O29" s="105">
        <v>132</v>
      </c>
      <c r="P29" s="106">
        <v>0.15</v>
      </c>
      <c r="Q29" s="107">
        <v>0.06</v>
      </c>
      <c r="R29" s="105">
        <v>1</v>
      </c>
      <c r="S29" s="105">
        <v>0.03</v>
      </c>
      <c r="T29" s="106">
        <v>7.0000000000000007E-2</v>
      </c>
    </row>
    <row r="30" spans="1:20" ht="14.25">
      <c r="A30" s="261"/>
      <c r="B30" s="314" t="s">
        <v>68</v>
      </c>
      <c r="C30" s="315"/>
      <c r="D30" s="315"/>
      <c r="E30" s="316"/>
      <c r="F30" s="71" t="s">
        <v>93</v>
      </c>
      <c r="G30" s="72"/>
      <c r="H30" s="171"/>
      <c r="I30" s="73">
        <v>52.2</v>
      </c>
      <c r="J30" s="108">
        <v>1.98</v>
      </c>
      <c r="K30" s="109">
        <v>0.36</v>
      </c>
      <c r="L30" s="110">
        <v>10</v>
      </c>
      <c r="M30" s="111">
        <v>10.5</v>
      </c>
      <c r="N30" s="112">
        <v>14.1</v>
      </c>
      <c r="O30" s="112">
        <v>47.4</v>
      </c>
      <c r="P30" s="113">
        <v>1.2</v>
      </c>
      <c r="Q30" s="114">
        <v>0.05</v>
      </c>
      <c r="R30" s="112">
        <v>0</v>
      </c>
      <c r="S30" s="112">
        <v>0</v>
      </c>
      <c r="T30" s="113">
        <v>0.7</v>
      </c>
    </row>
    <row r="31" spans="1:20" ht="18" customHeight="1">
      <c r="A31" s="262"/>
      <c r="B31" s="282" t="s">
        <v>52</v>
      </c>
      <c r="C31" s="270"/>
      <c r="D31" s="270"/>
      <c r="E31" s="283"/>
      <c r="F31" s="42" t="s">
        <v>53</v>
      </c>
      <c r="G31" s="43"/>
      <c r="H31" s="44"/>
      <c r="I31" s="45">
        <v>58.8</v>
      </c>
      <c r="J31" s="46">
        <v>1.98</v>
      </c>
      <c r="K31" s="47">
        <v>0.25</v>
      </c>
      <c r="L31" s="48">
        <v>12.1</v>
      </c>
      <c r="M31" s="49">
        <v>5.8</v>
      </c>
      <c r="N31" s="50">
        <v>8.3000000000000007</v>
      </c>
      <c r="O31" s="50">
        <v>21.7</v>
      </c>
      <c r="P31" s="51">
        <v>0.5</v>
      </c>
      <c r="Q31" s="52">
        <v>0.04</v>
      </c>
      <c r="R31" s="50">
        <v>0</v>
      </c>
      <c r="S31" s="50">
        <v>0</v>
      </c>
      <c r="T31" s="51">
        <v>0.32</v>
      </c>
    </row>
    <row r="32" spans="1:20">
      <c r="A32" s="241" t="s">
        <v>177</v>
      </c>
      <c r="B32" s="242"/>
      <c r="C32" s="242"/>
      <c r="D32" s="242"/>
      <c r="E32" s="242"/>
      <c r="F32" s="243"/>
      <c r="G32" s="93"/>
      <c r="H32" s="94"/>
      <c r="I32" s="96">
        <f t="shared" ref="I32:T32" si="3">I29+I30+I31</f>
        <v>184.5</v>
      </c>
      <c r="J32" s="96">
        <f t="shared" si="3"/>
        <v>8.16</v>
      </c>
      <c r="K32" s="96">
        <f t="shared" si="3"/>
        <v>4.3100000000000005</v>
      </c>
      <c r="L32" s="96">
        <f t="shared" si="3"/>
        <v>25.04</v>
      </c>
      <c r="M32" s="115">
        <f t="shared" si="3"/>
        <v>192.3</v>
      </c>
      <c r="N32" s="116">
        <f t="shared" si="3"/>
        <v>42.400000000000006</v>
      </c>
      <c r="O32" s="116">
        <f t="shared" si="3"/>
        <v>201.1</v>
      </c>
      <c r="P32" s="90">
        <f t="shared" si="3"/>
        <v>1.8499999999999999</v>
      </c>
      <c r="Q32" s="115">
        <f t="shared" si="3"/>
        <v>0.15</v>
      </c>
      <c r="R32" s="116">
        <f t="shared" si="3"/>
        <v>1</v>
      </c>
      <c r="S32" s="116">
        <f t="shared" si="3"/>
        <v>0.03</v>
      </c>
      <c r="T32" s="90">
        <f t="shared" si="3"/>
        <v>1.0900000000000001</v>
      </c>
    </row>
    <row r="33" spans="1:20" ht="29.25" customHeight="1">
      <c r="A33" s="276" t="s">
        <v>95</v>
      </c>
      <c r="B33" s="277"/>
      <c r="C33" s="277"/>
      <c r="D33" s="277"/>
      <c r="E33" s="277"/>
      <c r="F33" s="278"/>
      <c r="G33" s="117">
        <f>SUM(G5:G32)</f>
        <v>0</v>
      </c>
      <c r="H33" s="118"/>
      <c r="I33" s="119">
        <f>I9+I20+I23+I28+I32</f>
        <v>2609.56</v>
      </c>
      <c r="J33" s="119">
        <f>J9+J20+J23+J28+J32</f>
        <v>119.36999999999998</v>
      </c>
      <c r="K33" s="119">
        <f>K9+K20+K23+K28+K32</f>
        <v>94.79</v>
      </c>
      <c r="L33" s="119">
        <f>L9+L20+L23+L28+L32</f>
        <v>340.21999999999997</v>
      </c>
      <c r="M33" s="120">
        <f>M9+M20+M23+M28+M32</f>
        <v>1260.2</v>
      </c>
      <c r="N33" s="121">
        <f>N9+N20+N23+N28+N32</f>
        <v>298.26</v>
      </c>
      <c r="O33" s="121">
        <f>O9+O20+O23+O28+O32</f>
        <v>1938.8999999999999</v>
      </c>
      <c r="P33" s="122">
        <f>P9+P20+P23+P28+P32</f>
        <v>40.96</v>
      </c>
      <c r="Q33" s="120">
        <f>Q9+Q20+Q23+Q28+Q32</f>
        <v>1.403</v>
      </c>
      <c r="R33" s="121">
        <f>R9+R20+R23+R28+R32</f>
        <v>84.990000000000009</v>
      </c>
      <c r="S33" s="121">
        <f>S9+S20+S23+S28+S32</f>
        <v>1.0189999999999999</v>
      </c>
      <c r="T33" s="122">
        <f>T9+T20+T23+T28+T32</f>
        <v>23.77</v>
      </c>
    </row>
    <row r="34" spans="1:20" ht="15">
      <c r="A34" s="123"/>
      <c r="B34" s="123"/>
      <c r="C34" s="123"/>
      <c r="D34" s="123"/>
      <c r="E34" s="123"/>
      <c r="F34" s="123"/>
      <c r="G34" s="124"/>
      <c r="H34" s="272" t="s">
        <v>290</v>
      </c>
      <c r="I34" s="273"/>
      <c r="J34" s="125">
        <f>J33/(L33/4)</f>
        <v>1.4034448298160012</v>
      </c>
      <c r="K34" s="126">
        <f>K33/(L33/4)</f>
        <v>1.114455352419023</v>
      </c>
      <c r="L34" s="127">
        <v>4</v>
      </c>
      <c r="M34" s="128"/>
    </row>
    <row r="35" spans="1:20" ht="15">
      <c r="A35" s="129"/>
      <c r="B35" s="129"/>
      <c r="C35" s="129"/>
      <c r="D35" s="129"/>
      <c r="E35" s="129"/>
      <c r="F35" s="129"/>
      <c r="G35" s="130"/>
      <c r="H35" s="129"/>
      <c r="I35" s="130"/>
      <c r="J35" s="130"/>
      <c r="K35" s="130"/>
      <c r="L35" s="130"/>
      <c r="M35" s="128"/>
    </row>
  </sheetData>
  <mergeCells count="44">
    <mergeCell ref="B17:E17"/>
    <mergeCell ref="B7:E7"/>
    <mergeCell ref="B5:E5"/>
    <mergeCell ref="J2:L2"/>
    <mergeCell ref="I2:I3"/>
    <mergeCell ref="F2:F3"/>
    <mergeCell ref="B6:E6"/>
    <mergeCell ref="A1:T1"/>
    <mergeCell ref="Q2:T2"/>
    <mergeCell ref="A4:T4"/>
    <mergeCell ref="M2:P2"/>
    <mergeCell ref="H2:H3"/>
    <mergeCell ref="A2:E3"/>
    <mergeCell ref="B12:E12"/>
    <mergeCell ref="B11:E11"/>
    <mergeCell ref="B8:E8"/>
    <mergeCell ref="A9:F9"/>
    <mergeCell ref="B10:E10"/>
    <mergeCell ref="B25:E25"/>
    <mergeCell ref="A5:A8"/>
    <mergeCell ref="A10:A19"/>
    <mergeCell ref="A21:A22"/>
    <mergeCell ref="A24:A27"/>
    <mergeCell ref="B24:E24"/>
    <mergeCell ref="A23:F23"/>
    <mergeCell ref="B22:E22"/>
    <mergeCell ref="B21:E21"/>
    <mergeCell ref="A20:F20"/>
    <mergeCell ref="B19:E19"/>
    <mergeCell ref="B18:E18"/>
    <mergeCell ref="B16:E16"/>
    <mergeCell ref="B15:E15"/>
    <mergeCell ref="B14:E14"/>
    <mergeCell ref="B13:E13"/>
    <mergeCell ref="B29:E29"/>
    <mergeCell ref="A28:F28"/>
    <mergeCell ref="B27:E27"/>
    <mergeCell ref="B26:E26"/>
    <mergeCell ref="A29:A31"/>
    <mergeCell ref="H34:I34"/>
    <mergeCell ref="A33:F33"/>
    <mergeCell ref="A32:F32"/>
    <mergeCell ref="B31:E31"/>
    <mergeCell ref="B30:E30"/>
  </mergeCells>
  <pageMargins left="0.118110232055187" right="0.118110232055187" top="0.118110232055187" bottom="0.19685038924217199" header="0.118110232055187" footer="0.15748031437397"/>
  <pageSetup paperSize="9" scale="82" fitToHeight="1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view="pageBreakPreview" zoomScale="115" zoomScaleNormal="100" zoomScaleSheetLayoutView="115" workbookViewId="0">
      <selection activeCell="F24" sqref="A24:XFD24"/>
    </sheetView>
  </sheetViews>
  <sheetFormatPr defaultColWidth="9" defaultRowHeight="12.75"/>
  <cols>
    <col min="1" max="1" width="4.28515625" customWidth="1"/>
    <col min="3" max="3" width="8.85546875" customWidth="1"/>
    <col min="5" max="5" width="32.7109375" customWidth="1"/>
    <col min="6" max="6" width="9.42578125" bestFit="1" customWidth="1"/>
    <col min="7" max="7" width="9.7109375" hidden="1" customWidth="1"/>
    <col min="8" max="8" width="7.42578125" bestFit="1" customWidth="1"/>
    <col min="9" max="9" width="16" customWidth="1"/>
    <col min="10" max="11" width="9.28515625" bestFit="1" customWidth="1"/>
    <col min="12" max="12" width="11.28515625" bestFit="1" customWidth="1"/>
    <col min="13" max="18" width="10" bestFit="1" customWidth="1"/>
    <col min="19" max="19" width="8.5703125" customWidth="1"/>
    <col min="20" max="20" width="8.140625" customWidth="1"/>
  </cols>
  <sheetData>
    <row r="1" spans="1:20">
      <c r="A1" s="219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1"/>
    </row>
    <row r="2" spans="1:20" ht="31.5" customHeight="1">
      <c r="A2" s="235" t="s">
        <v>20</v>
      </c>
      <c r="B2" s="236"/>
      <c r="C2" s="236"/>
      <c r="D2" s="236"/>
      <c r="E2" s="237"/>
      <c r="F2" s="231" t="s">
        <v>21</v>
      </c>
      <c r="G2" s="10"/>
      <c r="H2" s="233" t="s">
        <v>22</v>
      </c>
      <c r="I2" s="231" t="s">
        <v>23</v>
      </c>
      <c r="J2" s="228" t="s">
        <v>24</v>
      </c>
      <c r="K2" s="229"/>
      <c r="L2" s="230"/>
      <c r="M2" s="222" t="s">
        <v>25</v>
      </c>
      <c r="N2" s="223"/>
      <c r="O2" s="223"/>
      <c r="P2" s="224"/>
      <c r="Q2" s="222" t="s">
        <v>26</v>
      </c>
      <c r="R2" s="223"/>
      <c r="S2" s="223"/>
      <c r="T2" s="224"/>
    </row>
    <row r="3" spans="1:20" ht="30.75" customHeight="1">
      <c r="A3" s="238"/>
      <c r="B3" s="239"/>
      <c r="C3" s="239"/>
      <c r="D3" s="239"/>
      <c r="E3" s="240"/>
      <c r="F3" s="232"/>
      <c r="G3" s="11" t="s">
        <v>27</v>
      </c>
      <c r="H3" s="234"/>
      <c r="I3" s="232"/>
      <c r="J3" s="12" t="s">
        <v>28</v>
      </c>
      <c r="K3" s="13" t="s">
        <v>29</v>
      </c>
      <c r="L3" s="14" t="s">
        <v>30</v>
      </c>
      <c r="M3" s="15" t="s">
        <v>31</v>
      </c>
      <c r="N3" s="16" t="s">
        <v>32</v>
      </c>
      <c r="O3" s="16" t="s">
        <v>33</v>
      </c>
      <c r="P3" s="17" t="s">
        <v>34</v>
      </c>
      <c r="Q3" s="15" t="s">
        <v>35</v>
      </c>
      <c r="R3" s="16" t="s">
        <v>36</v>
      </c>
      <c r="S3" s="16" t="s">
        <v>37</v>
      </c>
      <c r="T3" s="17" t="s">
        <v>38</v>
      </c>
    </row>
    <row r="4" spans="1:20">
      <c r="A4" s="225" t="s">
        <v>291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7"/>
    </row>
    <row r="5" spans="1:20" ht="14.25" customHeight="1">
      <c r="A5" s="279" t="s">
        <v>40</v>
      </c>
      <c r="B5" s="263" t="s">
        <v>237</v>
      </c>
      <c r="C5" s="264"/>
      <c r="D5" s="264"/>
      <c r="E5" s="265"/>
      <c r="F5" s="29" t="s">
        <v>134</v>
      </c>
      <c r="G5" s="30"/>
      <c r="H5" s="31" t="s">
        <v>99</v>
      </c>
      <c r="I5" s="32">
        <v>303</v>
      </c>
      <c r="J5" s="33">
        <v>8.31</v>
      </c>
      <c r="K5" s="34">
        <v>13.12</v>
      </c>
      <c r="L5" s="35">
        <v>0.1</v>
      </c>
      <c r="M5" s="25">
        <v>83.7</v>
      </c>
      <c r="N5" s="26">
        <v>6.6</v>
      </c>
      <c r="O5" s="26">
        <v>176.2</v>
      </c>
      <c r="P5" s="27">
        <v>1.29</v>
      </c>
      <c r="Q5" s="28">
        <v>0.13</v>
      </c>
      <c r="R5" s="26">
        <v>0.72</v>
      </c>
      <c r="S5" s="26">
        <v>0.04</v>
      </c>
      <c r="T5" s="27">
        <v>0.15</v>
      </c>
    </row>
    <row r="6" spans="1:20" ht="14.25" customHeight="1">
      <c r="A6" s="261"/>
      <c r="B6" s="263" t="s">
        <v>100</v>
      </c>
      <c r="C6" s="264"/>
      <c r="D6" s="264"/>
      <c r="E6" s="265"/>
      <c r="F6" s="29" t="s">
        <v>101</v>
      </c>
      <c r="G6" s="30"/>
      <c r="H6" s="31" t="s">
        <v>102</v>
      </c>
      <c r="I6" s="32">
        <v>183.2</v>
      </c>
      <c r="J6" s="33">
        <v>4.96</v>
      </c>
      <c r="K6" s="34">
        <v>7.75</v>
      </c>
      <c r="L6" s="35">
        <v>24.24</v>
      </c>
      <c r="M6" s="25">
        <v>8.4</v>
      </c>
      <c r="N6" s="25">
        <v>1</v>
      </c>
      <c r="O6" s="25">
        <v>20.5</v>
      </c>
      <c r="P6" s="27">
        <v>0.33</v>
      </c>
      <c r="Q6" s="27">
        <v>3.3000000000000002E-2</v>
      </c>
      <c r="R6" s="26">
        <v>0</v>
      </c>
      <c r="S6" s="26">
        <v>0.04</v>
      </c>
      <c r="T6" s="27">
        <v>0.4</v>
      </c>
    </row>
    <row r="7" spans="1:20" ht="14.25" customHeight="1">
      <c r="A7" s="261"/>
      <c r="B7" s="266" t="s">
        <v>316</v>
      </c>
      <c r="C7" s="267"/>
      <c r="D7" s="267"/>
      <c r="E7" s="268"/>
      <c r="F7" s="18" t="s">
        <v>47</v>
      </c>
      <c r="G7" s="19"/>
      <c r="H7" s="20" t="s">
        <v>48</v>
      </c>
      <c r="I7" s="21">
        <v>108</v>
      </c>
      <c r="J7" s="22">
        <v>6.96</v>
      </c>
      <c r="K7" s="23">
        <v>8.84</v>
      </c>
      <c r="L7" s="144">
        <v>0</v>
      </c>
      <c r="M7" s="37">
        <v>112</v>
      </c>
      <c r="N7" s="38">
        <v>3.25</v>
      </c>
      <c r="O7" s="38">
        <v>86</v>
      </c>
      <c r="P7" s="39">
        <v>0.15</v>
      </c>
      <c r="Q7" s="40">
        <v>5.0000000000000001E-3</v>
      </c>
      <c r="R7" s="38">
        <v>0.11</v>
      </c>
      <c r="S7" s="38">
        <v>3.9E-2</v>
      </c>
      <c r="T7" s="39">
        <v>2.2000000000000002</v>
      </c>
    </row>
    <row r="8" spans="1:20" ht="15.75" customHeight="1" thickBot="1">
      <c r="A8" s="281"/>
      <c r="B8" s="258" t="s">
        <v>49</v>
      </c>
      <c r="C8" s="251"/>
      <c r="D8" s="251"/>
      <c r="E8" s="259"/>
      <c r="F8" s="18" t="s">
        <v>50</v>
      </c>
      <c r="G8" s="19"/>
      <c r="H8" s="20" t="s">
        <v>51</v>
      </c>
      <c r="I8" s="21">
        <v>118.6</v>
      </c>
      <c r="J8" s="22">
        <v>4.08</v>
      </c>
      <c r="K8" s="23">
        <v>3.5</v>
      </c>
      <c r="L8" s="24">
        <v>17.579999999999998</v>
      </c>
      <c r="M8" s="37">
        <v>152.22</v>
      </c>
      <c r="N8" s="38">
        <v>21.34</v>
      </c>
      <c r="O8" s="38">
        <v>124.56</v>
      </c>
      <c r="P8" s="39">
        <v>0.48</v>
      </c>
      <c r="Q8" s="40">
        <v>0.06</v>
      </c>
      <c r="R8" s="38">
        <v>1.59</v>
      </c>
      <c r="S8" s="38">
        <v>0.02</v>
      </c>
      <c r="T8" s="39">
        <v>0</v>
      </c>
    </row>
    <row r="9" spans="1:20" ht="13.5" thickBot="1">
      <c r="A9" s="286" t="s">
        <v>54</v>
      </c>
      <c r="B9" s="287"/>
      <c r="C9" s="287"/>
      <c r="D9" s="287"/>
      <c r="E9" s="287"/>
      <c r="F9" s="288"/>
      <c r="G9" s="131"/>
      <c r="H9" s="41"/>
      <c r="I9" s="56">
        <f>I5+I6+I7+I8</f>
        <v>712.80000000000007</v>
      </c>
      <c r="J9" s="56">
        <f t="shared" ref="J9:T9" si="0">SUM(J5:J8)</f>
        <v>24.310000000000002</v>
      </c>
      <c r="K9" s="56">
        <f t="shared" si="0"/>
        <v>33.209999999999994</v>
      </c>
      <c r="L9" s="56">
        <f t="shared" si="0"/>
        <v>41.92</v>
      </c>
      <c r="M9" s="56">
        <f t="shared" si="0"/>
        <v>356.32000000000005</v>
      </c>
      <c r="N9" s="56">
        <f t="shared" si="0"/>
        <v>32.19</v>
      </c>
      <c r="O9" s="56">
        <f t="shared" si="0"/>
        <v>407.26</v>
      </c>
      <c r="P9" s="56">
        <f t="shared" si="0"/>
        <v>2.25</v>
      </c>
      <c r="Q9" s="56">
        <f t="shared" si="0"/>
        <v>0.22800000000000001</v>
      </c>
      <c r="R9" s="56">
        <f t="shared" si="0"/>
        <v>2.42</v>
      </c>
      <c r="S9" s="56">
        <f t="shared" si="0"/>
        <v>0.13899999999999998</v>
      </c>
      <c r="T9" s="56">
        <f t="shared" si="0"/>
        <v>2.75</v>
      </c>
    </row>
    <row r="10" spans="1:20" ht="12.75" customHeight="1" thickBot="1">
      <c r="A10" s="260" t="s">
        <v>218</v>
      </c>
      <c r="B10" s="258" t="s">
        <v>103</v>
      </c>
      <c r="C10" s="251"/>
      <c r="D10" s="251"/>
      <c r="E10" s="259"/>
      <c r="F10" s="18" t="s">
        <v>57</v>
      </c>
      <c r="G10" s="19"/>
      <c r="H10" s="20" t="s">
        <v>104</v>
      </c>
      <c r="I10" s="25">
        <v>90.1</v>
      </c>
      <c r="J10" s="26">
        <v>0.12</v>
      </c>
      <c r="K10" s="26">
        <v>5.0999999999999996</v>
      </c>
      <c r="L10" s="26">
        <v>11.16</v>
      </c>
      <c r="M10" s="25">
        <v>33.479999999999997</v>
      </c>
      <c r="N10" s="26">
        <v>16</v>
      </c>
      <c r="O10" s="26">
        <v>29.35</v>
      </c>
      <c r="P10" s="27">
        <v>0.97</v>
      </c>
      <c r="Q10" s="28">
        <v>0.13</v>
      </c>
      <c r="R10" s="26">
        <v>16.87</v>
      </c>
      <c r="S10" s="26">
        <v>0</v>
      </c>
      <c r="T10" s="26">
        <v>4.5199999999999996</v>
      </c>
    </row>
    <row r="11" spans="1:20" ht="12.75" customHeight="1">
      <c r="A11" s="261"/>
      <c r="B11" s="255" t="s">
        <v>292</v>
      </c>
      <c r="C11" s="256"/>
      <c r="D11" s="256"/>
      <c r="E11" s="257"/>
      <c r="F11" s="68" t="s">
        <v>60</v>
      </c>
      <c r="G11" s="30"/>
      <c r="H11" s="31" t="s">
        <v>293</v>
      </c>
      <c r="I11" s="138">
        <v>106.99</v>
      </c>
      <c r="J11" s="33">
        <v>1.6</v>
      </c>
      <c r="K11" s="34">
        <v>4.32</v>
      </c>
      <c r="L11" s="35">
        <v>8.08</v>
      </c>
      <c r="M11" s="64">
        <v>39.78</v>
      </c>
      <c r="N11" s="65">
        <v>10.9</v>
      </c>
      <c r="O11" s="65">
        <v>59.7</v>
      </c>
      <c r="P11" s="66">
        <v>0.97</v>
      </c>
      <c r="Q11" s="67">
        <v>0.04</v>
      </c>
      <c r="R11" s="65">
        <v>8.5399999999999991</v>
      </c>
      <c r="S11" s="65">
        <v>0</v>
      </c>
      <c r="T11" s="66">
        <v>0.4</v>
      </c>
    </row>
    <row r="12" spans="1:20" ht="12.75" customHeight="1">
      <c r="A12" s="261"/>
      <c r="B12" s="258" t="s">
        <v>361</v>
      </c>
      <c r="C12" s="251"/>
      <c r="D12" s="251"/>
      <c r="E12" s="259"/>
      <c r="F12" s="18" t="s">
        <v>229</v>
      </c>
      <c r="G12" s="19"/>
      <c r="H12" s="41" t="s">
        <v>362</v>
      </c>
      <c r="I12" s="21">
        <v>154.5</v>
      </c>
      <c r="J12" s="22">
        <v>17.024999999999999</v>
      </c>
      <c r="K12" s="23">
        <v>4.3499999999999996</v>
      </c>
      <c r="L12" s="24">
        <v>5.7</v>
      </c>
      <c r="M12" s="37">
        <v>59.13</v>
      </c>
      <c r="N12" s="38">
        <v>55.62</v>
      </c>
      <c r="O12" s="38">
        <v>211.47</v>
      </c>
      <c r="P12" s="39">
        <v>1.2</v>
      </c>
      <c r="Q12" s="40">
        <v>7.4999999999999997E-2</v>
      </c>
      <c r="R12" s="38">
        <v>5.88</v>
      </c>
      <c r="S12" s="38">
        <v>8.6</v>
      </c>
      <c r="T12" s="39">
        <v>4.9000000000000004</v>
      </c>
    </row>
    <row r="13" spans="1:20" ht="13.5" customHeight="1">
      <c r="A13" s="261"/>
      <c r="B13" s="258" t="s">
        <v>109</v>
      </c>
      <c r="C13" s="251"/>
      <c r="D13" s="251"/>
      <c r="E13" s="259"/>
      <c r="F13" s="18" t="s">
        <v>110</v>
      </c>
      <c r="G13" s="19"/>
      <c r="H13" s="20" t="s">
        <v>111</v>
      </c>
      <c r="I13" s="21">
        <v>236.24</v>
      </c>
      <c r="J13" s="22">
        <v>4.2</v>
      </c>
      <c r="K13" s="23">
        <v>12.51</v>
      </c>
      <c r="L13" s="24">
        <v>25.18</v>
      </c>
      <c r="M13" s="37">
        <v>23.5</v>
      </c>
      <c r="N13" s="38">
        <v>12.3</v>
      </c>
      <c r="O13" s="38">
        <v>88.75</v>
      </c>
      <c r="P13" s="39">
        <v>1.2</v>
      </c>
      <c r="Q13" s="40">
        <v>0.02</v>
      </c>
      <c r="R13" s="38">
        <v>22</v>
      </c>
      <c r="S13" s="38">
        <v>0.06</v>
      </c>
      <c r="T13" s="39">
        <v>0.22</v>
      </c>
    </row>
    <row r="14" spans="1:20" ht="14.25">
      <c r="A14" s="261"/>
      <c r="B14" s="250" t="s">
        <v>65</v>
      </c>
      <c r="C14" s="251"/>
      <c r="D14" s="251"/>
      <c r="E14" s="252"/>
      <c r="F14" s="18" t="s">
        <v>66</v>
      </c>
      <c r="G14" s="19"/>
      <c r="H14" s="20" t="s">
        <v>67</v>
      </c>
      <c r="I14" s="21">
        <v>122.2</v>
      </c>
      <c r="J14" s="22">
        <v>0.4</v>
      </c>
      <c r="K14" s="23">
        <v>0.08</v>
      </c>
      <c r="L14" s="24">
        <v>29.85</v>
      </c>
      <c r="M14" s="37">
        <v>14.32</v>
      </c>
      <c r="N14" s="38">
        <v>8.1199999999999992</v>
      </c>
      <c r="O14" s="38">
        <v>29.36</v>
      </c>
      <c r="P14" s="39">
        <v>0.45</v>
      </c>
      <c r="Q14" s="40">
        <v>0.02</v>
      </c>
      <c r="R14" s="38">
        <v>0</v>
      </c>
      <c r="S14" s="38">
        <v>0</v>
      </c>
      <c r="T14" s="39">
        <v>1.68</v>
      </c>
    </row>
    <row r="15" spans="1:20" ht="14.25">
      <c r="A15" s="261"/>
      <c r="B15" s="250" t="s">
        <v>68</v>
      </c>
      <c r="C15" s="251"/>
      <c r="D15" s="251"/>
      <c r="E15" s="252"/>
      <c r="F15" s="71" t="s">
        <v>69</v>
      </c>
      <c r="G15" s="72"/>
      <c r="H15" s="44"/>
      <c r="I15" s="73">
        <v>87</v>
      </c>
      <c r="J15" s="74">
        <v>3.3</v>
      </c>
      <c r="K15" s="75">
        <v>0.6</v>
      </c>
      <c r="L15" s="76">
        <v>16.7</v>
      </c>
      <c r="M15" s="77">
        <v>17.5</v>
      </c>
      <c r="N15" s="78">
        <v>23.5</v>
      </c>
      <c r="O15" s="78">
        <v>79</v>
      </c>
      <c r="P15" s="79">
        <v>1.94</v>
      </c>
      <c r="Q15" s="80">
        <v>0.08</v>
      </c>
      <c r="R15" s="78">
        <v>0</v>
      </c>
      <c r="S15" s="78">
        <v>0</v>
      </c>
      <c r="T15" s="79">
        <v>1.1599999999999999</v>
      </c>
    </row>
    <row r="16" spans="1:20" ht="14.25">
      <c r="A16" s="262"/>
      <c r="B16" s="282" t="s">
        <v>52</v>
      </c>
      <c r="C16" s="270"/>
      <c r="D16" s="270"/>
      <c r="E16" s="283"/>
      <c r="F16" s="42" t="s">
        <v>53</v>
      </c>
      <c r="G16" s="43"/>
      <c r="H16" s="44"/>
      <c r="I16" s="45">
        <v>58.8</v>
      </c>
      <c r="J16" s="46">
        <v>1.98</v>
      </c>
      <c r="K16" s="47">
        <v>0.25</v>
      </c>
      <c r="L16" s="48">
        <v>12.1</v>
      </c>
      <c r="M16" s="49">
        <v>5.8</v>
      </c>
      <c r="N16" s="50">
        <v>8.3000000000000007</v>
      </c>
      <c r="O16" s="50">
        <v>21.7</v>
      </c>
      <c r="P16" s="51">
        <v>0.5</v>
      </c>
      <c r="Q16" s="52">
        <v>0.04</v>
      </c>
      <c r="R16" s="50">
        <v>0</v>
      </c>
      <c r="S16" s="50">
        <v>0</v>
      </c>
      <c r="T16" s="51">
        <v>0.32</v>
      </c>
    </row>
    <row r="17" spans="1:20">
      <c r="A17" s="241" t="s">
        <v>70</v>
      </c>
      <c r="B17" s="242"/>
      <c r="C17" s="242"/>
      <c r="D17" s="242"/>
      <c r="E17" s="242"/>
      <c r="F17" s="243"/>
      <c r="G17" s="43"/>
      <c r="H17" s="44"/>
      <c r="I17" s="83">
        <f t="shared" ref="I17:T17" si="1">SUM(I10:I16)</f>
        <v>855.82999999999993</v>
      </c>
      <c r="J17" s="135">
        <f t="shared" si="1"/>
        <v>28.624999999999996</v>
      </c>
      <c r="K17" s="136">
        <f t="shared" si="1"/>
        <v>27.21</v>
      </c>
      <c r="L17" s="137">
        <f t="shared" si="1"/>
        <v>108.77</v>
      </c>
      <c r="M17" s="83">
        <f t="shared" si="1"/>
        <v>193.51</v>
      </c>
      <c r="N17" s="83">
        <f t="shared" si="1"/>
        <v>134.74</v>
      </c>
      <c r="O17" s="83">
        <f t="shared" si="1"/>
        <v>519.33000000000004</v>
      </c>
      <c r="P17" s="83">
        <f t="shared" si="1"/>
        <v>7.23</v>
      </c>
      <c r="Q17" s="83">
        <f t="shared" si="1"/>
        <v>0.40500000000000003</v>
      </c>
      <c r="R17" s="83">
        <f t="shared" si="1"/>
        <v>53.29</v>
      </c>
      <c r="S17" s="83">
        <f t="shared" si="1"/>
        <v>8.66</v>
      </c>
      <c r="T17" s="83">
        <f t="shared" si="1"/>
        <v>13.200000000000001</v>
      </c>
    </row>
    <row r="18" spans="1:20" ht="15" thickBot="1">
      <c r="A18" s="244" t="s">
        <v>114</v>
      </c>
      <c r="B18" s="247" t="s">
        <v>72</v>
      </c>
      <c r="C18" s="248"/>
      <c r="D18" s="248"/>
      <c r="E18" s="249"/>
      <c r="F18" s="42" t="s">
        <v>73</v>
      </c>
      <c r="G18" s="43"/>
      <c r="H18" s="44"/>
      <c r="I18" s="45">
        <v>71.67</v>
      </c>
      <c r="J18" s="46">
        <v>1.65</v>
      </c>
      <c r="K18" s="91">
        <v>0.4</v>
      </c>
      <c r="L18" s="48">
        <v>14.98</v>
      </c>
      <c r="M18" s="49">
        <v>38</v>
      </c>
      <c r="N18" s="50">
        <v>24</v>
      </c>
      <c r="O18" s="50">
        <v>32</v>
      </c>
      <c r="P18" s="51">
        <v>4.5999999999999996</v>
      </c>
      <c r="Q18" s="52">
        <v>0.04</v>
      </c>
      <c r="R18" s="50">
        <v>10</v>
      </c>
      <c r="S18" s="50">
        <v>0.04</v>
      </c>
      <c r="T18" s="51">
        <v>0.8</v>
      </c>
    </row>
    <row r="19" spans="1:20" s="206" customFormat="1" ht="14.25" customHeight="1">
      <c r="A19" s="245"/>
      <c r="B19" s="343" t="s">
        <v>375</v>
      </c>
      <c r="C19" s="267"/>
      <c r="D19" s="267"/>
      <c r="E19" s="268"/>
      <c r="F19" s="344" t="s">
        <v>57</v>
      </c>
      <c r="G19" s="345"/>
      <c r="H19" s="346" t="s">
        <v>277</v>
      </c>
      <c r="I19" s="347">
        <v>183.7</v>
      </c>
      <c r="J19" s="348">
        <v>17.07</v>
      </c>
      <c r="K19" s="349">
        <v>8.6999999999999993</v>
      </c>
      <c r="L19" s="350">
        <v>10.3</v>
      </c>
      <c r="M19" s="351">
        <v>151.9</v>
      </c>
      <c r="N19" s="352">
        <v>23.08</v>
      </c>
      <c r="O19" s="352">
        <v>0.27800000000000002</v>
      </c>
      <c r="P19" s="353">
        <v>0.56999999999999995</v>
      </c>
      <c r="Q19" s="354">
        <v>4.9000000000000002E-2</v>
      </c>
      <c r="R19" s="352">
        <v>0.23</v>
      </c>
      <c r="S19" s="352">
        <v>55.3</v>
      </c>
      <c r="T19" s="353">
        <v>0.28000000000000003</v>
      </c>
    </row>
    <row r="20" spans="1:20" ht="15" thickBot="1">
      <c r="A20" s="246"/>
      <c r="B20" s="253" t="s">
        <v>289</v>
      </c>
      <c r="C20" s="251"/>
      <c r="D20" s="251"/>
      <c r="E20" s="254"/>
      <c r="F20" s="149" t="s">
        <v>77</v>
      </c>
      <c r="G20" s="30"/>
      <c r="H20" s="94" t="s">
        <v>78</v>
      </c>
      <c r="I20" s="21">
        <v>100.4</v>
      </c>
      <c r="J20" s="22">
        <v>1.4</v>
      </c>
      <c r="K20" s="23">
        <v>0.4</v>
      </c>
      <c r="L20" s="24">
        <v>22.8</v>
      </c>
      <c r="M20" s="37">
        <v>34</v>
      </c>
      <c r="N20" s="38">
        <v>12</v>
      </c>
      <c r="O20" s="38">
        <v>36</v>
      </c>
      <c r="P20" s="39">
        <v>0.6</v>
      </c>
      <c r="Q20" s="40">
        <v>0.02</v>
      </c>
      <c r="R20" s="38">
        <v>14.8</v>
      </c>
      <c r="S20" s="50">
        <v>0.04</v>
      </c>
      <c r="T20" s="39">
        <v>0.2</v>
      </c>
    </row>
    <row r="21" spans="1:20">
      <c r="A21" s="241" t="s">
        <v>79</v>
      </c>
      <c r="B21" s="242"/>
      <c r="C21" s="242"/>
      <c r="D21" s="242"/>
      <c r="E21" s="242"/>
      <c r="F21" s="243"/>
      <c r="G21" s="43"/>
      <c r="H21" s="44"/>
      <c r="I21" s="83">
        <f t="shared" ref="I21:T21" si="2">I18+I19+I20</f>
        <v>355.77</v>
      </c>
      <c r="J21" s="84">
        <f t="shared" si="2"/>
        <v>20.119999999999997</v>
      </c>
      <c r="K21" s="85">
        <f t="shared" si="2"/>
        <v>9.5</v>
      </c>
      <c r="L21" s="86">
        <f t="shared" si="2"/>
        <v>48.08</v>
      </c>
      <c r="M21" s="87">
        <f t="shared" si="2"/>
        <v>223.9</v>
      </c>
      <c r="N21" s="88">
        <f t="shared" si="2"/>
        <v>59.08</v>
      </c>
      <c r="O21" s="88">
        <f t="shared" si="2"/>
        <v>68.277999999999992</v>
      </c>
      <c r="P21" s="90">
        <f t="shared" si="2"/>
        <v>5.77</v>
      </c>
      <c r="Q21" s="87">
        <f t="shared" si="2"/>
        <v>0.109</v>
      </c>
      <c r="R21" s="88">
        <f t="shared" si="2"/>
        <v>25.03</v>
      </c>
      <c r="S21" s="88">
        <f t="shared" si="2"/>
        <v>55.379999999999995</v>
      </c>
      <c r="T21" s="90">
        <f t="shared" si="2"/>
        <v>1.28</v>
      </c>
    </row>
    <row r="22" spans="1:20" ht="28.5" customHeight="1">
      <c r="A22" s="280" t="s">
        <v>80</v>
      </c>
      <c r="B22" s="320" t="s">
        <v>357</v>
      </c>
      <c r="C22" s="321"/>
      <c r="D22" s="321"/>
      <c r="E22" s="322"/>
      <c r="F22" s="29" t="s">
        <v>358</v>
      </c>
      <c r="G22" s="146"/>
      <c r="H22" s="154" t="s">
        <v>359</v>
      </c>
      <c r="I22" s="32">
        <v>418.5</v>
      </c>
      <c r="J22" s="147">
        <v>14.06</v>
      </c>
      <c r="K22" s="148">
        <v>49.14</v>
      </c>
      <c r="L22" s="155">
        <v>7.4</v>
      </c>
      <c r="M22" s="25">
        <v>13.63</v>
      </c>
      <c r="N22" s="26">
        <v>29.3</v>
      </c>
      <c r="O22" s="26">
        <v>57.8</v>
      </c>
      <c r="P22" s="27">
        <v>2.4300000000000002</v>
      </c>
      <c r="Q22" s="28">
        <v>0.42</v>
      </c>
      <c r="R22" s="26">
        <v>2</v>
      </c>
      <c r="S22" s="26">
        <v>0.08</v>
      </c>
      <c r="T22" s="27">
        <v>36</v>
      </c>
    </row>
    <row r="23" spans="1:20" ht="14.25">
      <c r="A23" s="261"/>
      <c r="B23" s="255" t="s">
        <v>174</v>
      </c>
      <c r="C23" s="256"/>
      <c r="D23" s="256"/>
      <c r="E23" s="257"/>
      <c r="F23" s="68" t="s">
        <v>77</v>
      </c>
      <c r="G23" s="30"/>
      <c r="H23" s="31" t="s">
        <v>176</v>
      </c>
      <c r="I23" s="138">
        <v>150.16</v>
      </c>
      <c r="J23" s="33">
        <v>4.13</v>
      </c>
      <c r="K23" s="34">
        <v>6.47</v>
      </c>
      <c r="L23" s="35">
        <v>18.850000000000001</v>
      </c>
      <c r="M23" s="37">
        <v>79.680000000000007</v>
      </c>
      <c r="N23" s="38">
        <v>15.3</v>
      </c>
      <c r="O23" s="38">
        <v>99.48</v>
      </c>
      <c r="P23" s="39">
        <v>1.62</v>
      </c>
      <c r="Q23" s="40">
        <v>0.05</v>
      </c>
      <c r="R23" s="38">
        <v>24.32</v>
      </c>
      <c r="S23" s="38">
        <v>0</v>
      </c>
      <c r="T23" s="39">
        <v>2.8</v>
      </c>
    </row>
    <row r="24" spans="1:20" s="206" customFormat="1">
      <c r="A24" s="280"/>
      <c r="B24" s="355" t="s">
        <v>376</v>
      </c>
      <c r="C24" s="355"/>
      <c r="D24" s="355"/>
      <c r="E24" s="355"/>
      <c r="F24" s="356" t="s">
        <v>47</v>
      </c>
      <c r="G24" s="357"/>
      <c r="H24" s="341"/>
      <c r="I24" s="358">
        <v>102.6</v>
      </c>
      <c r="J24" s="359">
        <v>0.1</v>
      </c>
      <c r="K24" s="360">
        <v>0.8</v>
      </c>
      <c r="L24" s="361">
        <v>24.3</v>
      </c>
      <c r="M24" s="351">
        <v>3</v>
      </c>
      <c r="N24" s="352">
        <v>0.6</v>
      </c>
      <c r="O24" s="352">
        <v>9.9</v>
      </c>
      <c r="P24" s="353">
        <v>0.18</v>
      </c>
      <c r="Q24" s="354">
        <v>0.1</v>
      </c>
      <c r="R24" s="352">
        <v>0</v>
      </c>
      <c r="S24" s="362">
        <v>2E-3</v>
      </c>
      <c r="T24" s="353">
        <v>1.4</v>
      </c>
    </row>
    <row r="25" spans="1:20" ht="15" customHeight="1" thickBot="1">
      <c r="A25" s="261"/>
      <c r="B25" s="255" t="s">
        <v>294</v>
      </c>
      <c r="C25" s="256"/>
      <c r="D25" s="256"/>
      <c r="E25" s="257"/>
      <c r="F25" s="68" t="s">
        <v>77</v>
      </c>
      <c r="G25" s="30"/>
      <c r="H25" s="94" t="s">
        <v>270</v>
      </c>
      <c r="I25" s="21">
        <v>80</v>
      </c>
      <c r="J25" s="22">
        <v>1.06</v>
      </c>
      <c r="K25" s="23">
        <v>0</v>
      </c>
      <c r="L25" s="24">
        <v>19</v>
      </c>
      <c r="M25" s="37">
        <v>0</v>
      </c>
      <c r="N25" s="38">
        <v>0</v>
      </c>
      <c r="O25" s="38">
        <v>0</v>
      </c>
      <c r="P25" s="39">
        <v>0</v>
      </c>
      <c r="Q25" s="40">
        <v>0.04</v>
      </c>
      <c r="R25" s="38">
        <v>1</v>
      </c>
      <c r="S25" s="50">
        <v>0.01</v>
      </c>
      <c r="T25" s="39">
        <v>0</v>
      </c>
    </row>
    <row r="26" spans="1:20" ht="15" customHeight="1">
      <c r="A26" s="281"/>
      <c r="B26" s="282" t="s">
        <v>295</v>
      </c>
      <c r="C26" s="270"/>
      <c r="D26" s="270"/>
      <c r="E26" s="283"/>
      <c r="F26" s="42" t="s">
        <v>88</v>
      </c>
      <c r="G26" s="43"/>
      <c r="H26" s="44"/>
      <c r="I26" s="45">
        <v>176</v>
      </c>
      <c r="J26" s="46">
        <v>5.9</v>
      </c>
      <c r="K26" s="47">
        <v>0.75</v>
      </c>
      <c r="L26" s="48">
        <v>36.22</v>
      </c>
      <c r="M26" s="49">
        <v>17.25</v>
      </c>
      <c r="N26" s="50">
        <v>24.75</v>
      </c>
      <c r="O26" s="50">
        <v>65.25</v>
      </c>
      <c r="P26" s="51">
        <v>1.5</v>
      </c>
      <c r="Q26" s="52">
        <v>0.12</v>
      </c>
      <c r="R26" s="50">
        <v>0</v>
      </c>
      <c r="S26" s="50">
        <v>0</v>
      </c>
      <c r="T26" s="51">
        <v>0.97</v>
      </c>
    </row>
    <row r="27" spans="1:20">
      <c r="A27" s="241" t="s">
        <v>89</v>
      </c>
      <c r="B27" s="242"/>
      <c r="C27" s="242"/>
      <c r="D27" s="242"/>
      <c r="E27" s="242"/>
      <c r="F27" s="243"/>
      <c r="G27" s="95"/>
      <c r="H27" s="94"/>
      <c r="I27" s="96">
        <f t="shared" ref="I27:T27" si="3">SUM(I22:I26)</f>
        <v>927.26</v>
      </c>
      <c r="J27" s="97">
        <f t="shared" si="3"/>
        <v>25.25</v>
      </c>
      <c r="K27" s="97">
        <f t="shared" si="3"/>
        <v>57.16</v>
      </c>
      <c r="L27" s="86">
        <f t="shared" si="3"/>
        <v>105.77</v>
      </c>
      <c r="M27" s="98">
        <f t="shared" si="3"/>
        <v>113.56</v>
      </c>
      <c r="N27" s="98">
        <f t="shared" si="3"/>
        <v>69.95</v>
      </c>
      <c r="O27" s="98">
        <f t="shared" si="3"/>
        <v>232.43</v>
      </c>
      <c r="P27" s="90">
        <f t="shared" si="3"/>
        <v>5.73</v>
      </c>
      <c r="Q27" s="98">
        <f t="shared" si="3"/>
        <v>0.73</v>
      </c>
      <c r="R27" s="98">
        <f t="shared" si="3"/>
        <v>27.32</v>
      </c>
      <c r="S27" s="98">
        <f t="shared" si="3"/>
        <v>9.1999999999999998E-2</v>
      </c>
      <c r="T27" s="90">
        <f t="shared" si="3"/>
        <v>41.169999999999995</v>
      </c>
    </row>
    <row r="28" spans="1:20" ht="14.25">
      <c r="A28" s="244" t="s">
        <v>90</v>
      </c>
      <c r="B28" s="247" t="s">
        <v>91</v>
      </c>
      <c r="C28" s="248"/>
      <c r="D28" s="248"/>
      <c r="E28" s="249"/>
      <c r="F28" s="99" t="s">
        <v>84</v>
      </c>
      <c r="G28" s="93"/>
      <c r="H28" s="94" t="s">
        <v>92</v>
      </c>
      <c r="I28" s="100">
        <v>73.5</v>
      </c>
      <c r="J28" s="101">
        <v>4.2</v>
      </c>
      <c r="K28" s="102">
        <v>3.7</v>
      </c>
      <c r="L28" s="103">
        <v>2.94</v>
      </c>
      <c r="M28" s="104">
        <v>176</v>
      </c>
      <c r="N28" s="105">
        <v>20</v>
      </c>
      <c r="O28" s="105">
        <v>132</v>
      </c>
      <c r="P28" s="106">
        <v>0.15</v>
      </c>
      <c r="Q28" s="107">
        <v>0.06</v>
      </c>
      <c r="R28" s="105">
        <v>1</v>
      </c>
      <c r="S28" s="105">
        <v>0.03</v>
      </c>
      <c r="T28" s="106">
        <v>7.0000000000000007E-2</v>
      </c>
    </row>
    <row r="29" spans="1:20" ht="15.75" customHeight="1">
      <c r="A29" s="245"/>
      <c r="B29" s="274" t="s">
        <v>68</v>
      </c>
      <c r="C29" s="256"/>
      <c r="D29" s="256"/>
      <c r="E29" s="275"/>
      <c r="F29" s="71" t="s">
        <v>93</v>
      </c>
      <c r="G29" s="72"/>
      <c r="H29" s="44"/>
      <c r="I29" s="73">
        <v>52.2</v>
      </c>
      <c r="J29" s="108">
        <v>1.98</v>
      </c>
      <c r="K29" s="109">
        <v>0.36</v>
      </c>
      <c r="L29" s="110">
        <v>10</v>
      </c>
      <c r="M29" s="111">
        <v>10.5</v>
      </c>
      <c r="N29" s="112">
        <v>14.1</v>
      </c>
      <c r="O29" s="112">
        <v>47.4</v>
      </c>
      <c r="P29" s="113">
        <v>1.2</v>
      </c>
      <c r="Q29" s="114">
        <v>0.05</v>
      </c>
      <c r="R29" s="112">
        <v>0</v>
      </c>
      <c r="S29" s="112">
        <v>0</v>
      </c>
      <c r="T29" s="113">
        <v>0.7</v>
      </c>
    </row>
    <row r="30" spans="1:20" ht="18.75" customHeight="1">
      <c r="A30" s="246"/>
      <c r="B30" s="253" t="s">
        <v>52</v>
      </c>
      <c r="C30" s="251"/>
      <c r="D30" s="251"/>
      <c r="E30" s="254"/>
      <c r="F30" s="82" t="s">
        <v>53</v>
      </c>
      <c r="G30" s="43"/>
      <c r="H30" s="44"/>
      <c r="I30" s="45">
        <v>58.8</v>
      </c>
      <c r="J30" s="46">
        <v>1.98</v>
      </c>
      <c r="K30" s="47">
        <v>0.25</v>
      </c>
      <c r="L30" s="48">
        <v>12.1</v>
      </c>
      <c r="M30" s="49">
        <v>5.8</v>
      </c>
      <c r="N30" s="50">
        <v>8.3000000000000007</v>
      </c>
      <c r="O30" s="50">
        <v>21.7</v>
      </c>
      <c r="P30" s="51">
        <v>0.5</v>
      </c>
      <c r="Q30" s="52">
        <v>0.04</v>
      </c>
      <c r="R30" s="50">
        <v>0</v>
      </c>
      <c r="S30" s="50">
        <v>0</v>
      </c>
      <c r="T30" s="51">
        <v>0.32</v>
      </c>
    </row>
    <row r="31" spans="1:20">
      <c r="A31" s="241" t="s">
        <v>177</v>
      </c>
      <c r="B31" s="242"/>
      <c r="C31" s="242"/>
      <c r="D31" s="242"/>
      <c r="E31" s="242"/>
      <c r="F31" s="243"/>
      <c r="G31" s="93"/>
      <c r="H31" s="94"/>
      <c r="I31" s="96">
        <f t="shared" ref="I31:T31" si="4">I28+I29+I30</f>
        <v>184.5</v>
      </c>
      <c r="J31" s="96">
        <f t="shared" si="4"/>
        <v>8.16</v>
      </c>
      <c r="K31" s="96">
        <f t="shared" si="4"/>
        <v>4.3100000000000005</v>
      </c>
      <c r="L31" s="96">
        <f t="shared" si="4"/>
        <v>25.04</v>
      </c>
      <c r="M31" s="115">
        <f t="shared" si="4"/>
        <v>192.3</v>
      </c>
      <c r="N31" s="116">
        <f t="shared" si="4"/>
        <v>42.400000000000006</v>
      </c>
      <c r="O31" s="116">
        <f t="shared" si="4"/>
        <v>201.1</v>
      </c>
      <c r="P31" s="90">
        <f t="shared" si="4"/>
        <v>1.8499999999999999</v>
      </c>
      <c r="Q31" s="115">
        <f t="shared" si="4"/>
        <v>0.15</v>
      </c>
      <c r="R31" s="116">
        <f t="shared" si="4"/>
        <v>1</v>
      </c>
      <c r="S31" s="116">
        <f t="shared" si="4"/>
        <v>0.03</v>
      </c>
      <c r="T31" s="90">
        <f t="shared" si="4"/>
        <v>1.0900000000000001</v>
      </c>
    </row>
    <row r="32" spans="1:20" ht="29.25" customHeight="1">
      <c r="A32" s="276" t="s">
        <v>95</v>
      </c>
      <c r="B32" s="277"/>
      <c r="C32" s="277"/>
      <c r="D32" s="277"/>
      <c r="E32" s="277"/>
      <c r="F32" s="278"/>
      <c r="G32" s="117">
        <f>SUM(G5:G31)</f>
        <v>0</v>
      </c>
      <c r="H32" s="118"/>
      <c r="I32" s="119">
        <f>I9+I17+I21+I27+I31</f>
        <v>3036.16</v>
      </c>
      <c r="J32" s="119">
        <f>J9+J17+J21+J27+J31</f>
        <v>106.465</v>
      </c>
      <c r="K32" s="119">
        <f>K9+K17+K21+K27+K31</f>
        <v>131.38999999999999</v>
      </c>
      <c r="L32" s="119">
        <f>L9+L17+L21+L27+L31</f>
        <v>329.58</v>
      </c>
      <c r="M32" s="119">
        <f t="shared" ref="M32:T32" si="5">M9+M17+M21+M27+M31</f>
        <v>1079.5899999999999</v>
      </c>
      <c r="N32" s="119">
        <f t="shared" si="5"/>
        <v>338.36</v>
      </c>
      <c r="O32" s="119">
        <f t="shared" si="5"/>
        <v>1428.3979999999999</v>
      </c>
      <c r="P32" s="119">
        <f t="shared" si="5"/>
        <v>22.830000000000002</v>
      </c>
      <c r="Q32" s="119">
        <f t="shared" si="5"/>
        <v>1.6219999999999999</v>
      </c>
      <c r="R32" s="119">
        <f t="shared" si="5"/>
        <v>109.06</v>
      </c>
      <c r="S32" s="119">
        <f t="shared" si="5"/>
        <v>64.301000000000002</v>
      </c>
      <c r="T32" s="119">
        <f t="shared" si="5"/>
        <v>59.489999999999995</v>
      </c>
    </row>
    <row r="33" spans="1:13" ht="15">
      <c r="A33" s="123"/>
      <c r="B33" s="123"/>
      <c r="C33" s="123"/>
      <c r="D33" s="123"/>
      <c r="E33" s="123"/>
      <c r="F33" s="123"/>
      <c r="G33" s="124"/>
      <c r="H33" s="272" t="s">
        <v>296</v>
      </c>
      <c r="I33" s="273"/>
      <c r="J33" s="125">
        <f>J32/(L32/4)</f>
        <v>1.2921293767825719</v>
      </c>
      <c r="K33" s="126">
        <f>K32/(L32/4)</f>
        <v>1.5946355968201953</v>
      </c>
      <c r="L33" s="127">
        <v>4</v>
      </c>
      <c r="M33" s="128"/>
    </row>
    <row r="34" spans="1:13" ht="15">
      <c r="A34" s="129"/>
      <c r="B34" s="129"/>
      <c r="C34" s="129"/>
      <c r="D34" s="129"/>
      <c r="E34" s="129"/>
      <c r="F34" s="129"/>
      <c r="G34" s="130"/>
      <c r="H34" s="129"/>
      <c r="I34" s="130"/>
      <c r="J34" s="130"/>
      <c r="K34" s="130"/>
      <c r="L34" s="130"/>
      <c r="M34" s="128"/>
    </row>
  </sheetData>
  <mergeCells count="42">
    <mergeCell ref="H33:I33"/>
    <mergeCell ref="A28:A30"/>
    <mergeCell ref="B29:E29"/>
    <mergeCell ref="B30:E30"/>
    <mergeCell ref="A32:F32"/>
    <mergeCell ref="A31:F31"/>
    <mergeCell ref="A9:F9"/>
    <mergeCell ref="B10:E10"/>
    <mergeCell ref="B11:E11"/>
    <mergeCell ref="B12:E12"/>
    <mergeCell ref="B13:E13"/>
    <mergeCell ref="A10:A16"/>
    <mergeCell ref="B14:E14"/>
    <mergeCell ref="B15:E15"/>
    <mergeCell ref="B16:E16"/>
    <mergeCell ref="A27:F27"/>
    <mergeCell ref="B28:E28"/>
    <mergeCell ref="A1:T1"/>
    <mergeCell ref="M2:P2"/>
    <mergeCell ref="A4:T4"/>
    <mergeCell ref="B5:E5"/>
    <mergeCell ref="J2:L2"/>
    <mergeCell ref="A2:E3"/>
    <mergeCell ref="Q2:T2"/>
    <mergeCell ref="I2:I3"/>
    <mergeCell ref="H2:H3"/>
    <mergeCell ref="F2:F3"/>
    <mergeCell ref="A5:A8"/>
    <mergeCell ref="B6:E6"/>
    <mergeCell ref="B7:E7"/>
    <mergeCell ref="B8:E8"/>
    <mergeCell ref="A21:F21"/>
    <mergeCell ref="B22:E22"/>
    <mergeCell ref="A22:A26"/>
    <mergeCell ref="B23:E23"/>
    <mergeCell ref="B25:E25"/>
    <mergeCell ref="B26:E26"/>
    <mergeCell ref="A17:F17"/>
    <mergeCell ref="A18:A20"/>
    <mergeCell ref="B18:E18"/>
    <mergeCell ref="B19:E19"/>
    <mergeCell ref="B20:E20"/>
  </mergeCells>
  <pageMargins left="0.118110232055187" right="0.118110232055187" top="0.118110232055187" bottom="0.19685038924217199" header="0.118110232055187" footer="0.15748031437397"/>
  <pageSetup paperSize="9" scale="71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A3" zoomScaleNormal="100" zoomScaleSheetLayoutView="85" workbookViewId="0">
      <selection activeCell="Y12" sqref="Y12"/>
    </sheetView>
  </sheetViews>
  <sheetFormatPr defaultColWidth="9" defaultRowHeight="12.75"/>
  <cols>
    <col min="1" max="1" width="5.140625" customWidth="1"/>
    <col min="3" max="3" width="8.85546875" customWidth="1"/>
    <col min="5" max="5" width="33.5703125" customWidth="1"/>
    <col min="6" max="6" width="9.7109375" customWidth="1"/>
    <col min="7" max="7" width="9.7109375" hidden="1" customWidth="1"/>
    <col min="8" max="8" width="7.85546875" bestFit="1" customWidth="1"/>
    <col min="9" max="9" width="15" customWidth="1"/>
    <col min="10" max="11" width="9.140625" bestFit="1" customWidth="1"/>
    <col min="12" max="12" width="11.140625" bestFit="1" customWidth="1"/>
    <col min="13" max="15" width="7" bestFit="1" customWidth="1"/>
    <col min="16" max="16" width="5.42578125" bestFit="1" customWidth="1"/>
    <col min="17" max="17" width="5.7109375" bestFit="1" customWidth="1"/>
    <col min="18" max="18" width="6.140625" bestFit="1" customWidth="1"/>
    <col min="19" max="19" width="5.7109375" customWidth="1"/>
    <col min="20" max="20" width="5.42578125" bestFit="1" customWidth="1"/>
  </cols>
  <sheetData>
    <row r="1" spans="1:20" ht="20.25" hidden="1">
      <c r="A1" s="293" t="s">
        <v>160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</row>
    <row r="2" spans="1:20" ht="18.75" hidden="1">
      <c r="A2" s="294" t="s">
        <v>161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</row>
    <row r="3" spans="1:20" ht="15.75" thickBot="1">
      <c r="A3" s="295" t="s">
        <v>19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7"/>
    </row>
    <row r="4" spans="1:20" ht="31.5" customHeight="1" thickBot="1">
      <c r="A4" s="235" t="s">
        <v>20</v>
      </c>
      <c r="B4" s="236"/>
      <c r="C4" s="236"/>
      <c r="D4" s="236"/>
      <c r="E4" s="237"/>
      <c r="F4" s="231" t="s">
        <v>21</v>
      </c>
      <c r="G4" s="10"/>
      <c r="H4" s="233" t="s">
        <v>22</v>
      </c>
      <c r="I4" s="231" t="s">
        <v>23</v>
      </c>
      <c r="J4" s="228" t="s">
        <v>24</v>
      </c>
      <c r="K4" s="229"/>
      <c r="L4" s="230"/>
      <c r="M4" s="222" t="s">
        <v>25</v>
      </c>
      <c r="N4" s="223"/>
      <c r="O4" s="223"/>
      <c r="P4" s="224"/>
      <c r="Q4" s="222" t="s">
        <v>26</v>
      </c>
      <c r="R4" s="223"/>
      <c r="S4" s="223"/>
      <c r="T4" s="224"/>
    </row>
    <row r="5" spans="1:20" ht="30.75" customHeight="1">
      <c r="A5" s="238"/>
      <c r="B5" s="239"/>
      <c r="C5" s="239"/>
      <c r="D5" s="239"/>
      <c r="E5" s="240"/>
      <c r="F5" s="232"/>
      <c r="G5" s="11" t="s">
        <v>27</v>
      </c>
      <c r="H5" s="234"/>
      <c r="I5" s="232"/>
      <c r="J5" s="12" t="s">
        <v>28</v>
      </c>
      <c r="K5" s="13" t="s">
        <v>29</v>
      </c>
      <c r="L5" s="14" t="s">
        <v>30</v>
      </c>
      <c r="M5" s="15" t="s">
        <v>31</v>
      </c>
      <c r="N5" s="16" t="s">
        <v>32</v>
      </c>
      <c r="O5" s="16" t="s">
        <v>33</v>
      </c>
      <c r="P5" s="17" t="s">
        <v>34</v>
      </c>
      <c r="Q5" s="15" t="s">
        <v>35</v>
      </c>
      <c r="R5" s="16" t="s">
        <v>36</v>
      </c>
      <c r="S5" s="16" t="s">
        <v>37</v>
      </c>
      <c r="T5" s="17" t="s">
        <v>38</v>
      </c>
    </row>
    <row r="6" spans="1:20" ht="13.5" thickBot="1">
      <c r="A6" s="225" t="s">
        <v>297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7"/>
    </row>
    <row r="7" spans="1:20" ht="14.25" customHeight="1" thickBot="1">
      <c r="A7" s="280" t="s">
        <v>40</v>
      </c>
      <c r="B7" s="250" t="s">
        <v>180</v>
      </c>
      <c r="C7" s="251"/>
      <c r="D7" s="251"/>
      <c r="E7" s="252"/>
      <c r="F7" s="29" t="s">
        <v>260</v>
      </c>
      <c r="G7" s="30"/>
      <c r="H7" s="207" t="s">
        <v>181</v>
      </c>
      <c r="I7" s="212">
        <v>231</v>
      </c>
      <c r="J7" s="212">
        <v>4.71</v>
      </c>
      <c r="K7" s="212">
        <v>8.52</v>
      </c>
      <c r="L7" s="212">
        <v>0.78</v>
      </c>
      <c r="M7" s="208">
        <v>65.33</v>
      </c>
      <c r="N7" s="78">
        <v>9.5</v>
      </c>
      <c r="O7" s="78">
        <v>78.72</v>
      </c>
      <c r="P7" s="79">
        <v>0.3</v>
      </c>
      <c r="Q7" s="80">
        <v>0.02</v>
      </c>
      <c r="R7" s="78">
        <v>0.48</v>
      </c>
      <c r="S7" s="78">
        <v>0.03</v>
      </c>
      <c r="T7" s="79">
        <v>1.05</v>
      </c>
    </row>
    <row r="8" spans="1:20" ht="14.25" customHeight="1" thickBot="1">
      <c r="A8" s="261"/>
      <c r="B8" s="247" t="s">
        <v>41</v>
      </c>
      <c r="C8" s="248"/>
      <c r="D8" s="248"/>
      <c r="E8" s="249"/>
      <c r="F8" s="18" t="s">
        <v>42</v>
      </c>
      <c r="G8" s="19"/>
      <c r="H8" s="20" t="s">
        <v>43</v>
      </c>
      <c r="I8" s="212">
        <v>152.76</v>
      </c>
      <c r="J8" s="212">
        <v>9.75</v>
      </c>
      <c r="K8" s="212">
        <v>10.37</v>
      </c>
      <c r="L8" s="212">
        <v>1.85</v>
      </c>
      <c r="M8" s="209">
        <v>72.16</v>
      </c>
      <c r="N8" s="65">
        <v>11.2</v>
      </c>
      <c r="O8" s="65">
        <v>158.04</v>
      </c>
      <c r="P8" s="66">
        <v>1.85</v>
      </c>
      <c r="Q8" s="67">
        <v>7.0000000000000007E-2</v>
      </c>
      <c r="R8" s="65">
        <v>0.18</v>
      </c>
      <c r="S8" s="65">
        <v>0.2</v>
      </c>
      <c r="T8" s="66">
        <v>3.6</v>
      </c>
    </row>
    <row r="9" spans="1:20" ht="14.25" customHeight="1">
      <c r="A9" s="261"/>
      <c r="B9" s="263" t="s">
        <v>100</v>
      </c>
      <c r="C9" s="264"/>
      <c r="D9" s="264"/>
      <c r="E9" s="265"/>
      <c r="F9" s="29" t="s">
        <v>276</v>
      </c>
      <c r="G9" s="30"/>
      <c r="H9" s="31" t="s">
        <v>102</v>
      </c>
      <c r="I9" s="212">
        <v>183.2</v>
      </c>
      <c r="J9" s="212">
        <v>4.96</v>
      </c>
      <c r="K9" s="212">
        <v>7.75</v>
      </c>
      <c r="L9" s="212">
        <v>24.24</v>
      </c>
      <c r="M9" s="210">
        <v>8.4</v>
      </c>
      <c r="N9" s="25">
        <v>1</v>
      </c>
      <c r="O9" s="25">
        <v>20.5</v>
      </c>
      <c r="P9" s="27">
        <v>0.33</v>
      </c>
      <c r="Q9" s="27">
        <v>3.3000000000000002E-2</v>
      </c>
      <c r="R9" s="26">
        <v>0</v>
      </c>
      <c r="S9" s="26">
        <v>0.04</v>
      </c>
      <c r="T9" s="27">
        <v>0.4</v>
      </c>
    </row>
    <row r="10" spans="1:20" ht="15" customHeight="1" thickBot="1">
      <c r="A10" s="281"/>
      <c r="B10" s="258" t="s">
        <v>234</v>
      </c>
      <c r="C10" s="251"/>
      <c r="D10" s="251"/>
      <c r="E10" s="259"/>
      <c r="F10" s="18" t="s">
        <v>235</v>
      </c>
      <c r="G10" s="19"/>
      <c r="H10" s="20" t="s">
        <v>236</v>
      </c>
      <c r="I10" s="212">
        <v>81</v>
      </c>
      <c r="J10" s="212">
        <v>1.52</v>
      </c>
      <c r="K10" s="212">
        <v>1.35</v>
      </c>
      <c r="L10" s="212">
        <v>15.9</v>
      </c>
      <c r="M10" s="211">
        <v>126.6</v>
      </c>
      <c r="N10" s="38">
        <v>15.4</v>
      </c>
      <c r="O10" s="38">
        <v>92.8</v>
      </c>
      <c r="P10" s="39">
        <v>0.41</v>
      </c>
      <c r="Q10" s="40">
        <v>0.04</v>
      </c>
      <c r="R10" s="38">
        <v>1.33</v>
      </c>
      <c r="S10" s="38">
        <v>0.01</v>
      </c>
      <c r="T10" s="39">
        <v>0</v>
      </c>
    </row>
    <row r="11" spans="1:20" ht="13.5" thickBot="1">
      <c r="A11" s="241" t="s">
        <v>167</v>
      </c>
      <c r="B11" s="242"/>
      <c r="C11" s="242"/>
      <c r="D11" s="242"/>
      <c r="E11" s="242"/>
      <c r="F11" s="243"/>
      <c r="G11" s="95"/>
      <c r="H11" s="94"/>
      <c r="I11" s="96">
        <f t="shared" ref="I11:T11" si="0">SUM(I7:I10)</f>
        <v>647.96</v>
      </c>
      <c r="J11" s="97">
        <f t="shared" si="0"/>
        <v>20.94</v>
      </c>
      <c r="K11" s="153">
        <f t="shared" si="0"/>
        <v>27.990000000000002</v>
      </c>
      <c r="L11" s="159">
        <f t="shared" si="0"/>
        <v>42.769999999999996</v>
      </c>
      <c r="M11" s="87">
        <f t="shared" si="0"/>
        <v>272.49</v>
      </c>
      <c r="N11" s="88">
        <f t="shared" si="0"/>
        <v>37.1</v>
      </c>
      <c r="O11" s="88">
        <f t="shared" si="0"/>
        <v>350.06</v>
      </c>
      <c r="P11" s="89">
        <f t="shared" si="0"/>
        <v>2.89</v>
      </c>
      <c r="Q11" s="87">
        <f t="shared" si="0"/>
        <v>0.16300000000000001</v>
      </c>
      <c r="R11" s="88">
        <f t="shared" si="0"/>
        <v>1.99</v>
      </c>
      <c r="S11" s="88">
        <f t="shared" si="0"/>
        <v>0.28000000000000003</v>
      </c>
      <c r="T11" s="90">
        <f t="shared" si="0"/>
        <v>5.0500000000000007</v>
      </c>
    </row>
    <row r="12" spans="1:20" ht="15" customHeight="1" thickBot="1">
      <c r="A12" s="260" t="s">
        <v>55</v>
      </c>
      <c r="B12" s="302" t="s">
        <v>298</v>
      </c>
      <c r="C12" s="248"/>
      <c r="D12" s="248"/>
      <c r="E12" s="303"/>
      <c r="F12" s="140" t="s">
        <v>57</v>
      </c>
      <c r="G12" s="53"/>
      <c r="H12" s="141" t="s">
        <v>299</v>
      </c>
      <c r="I12" s="142">
        <v>70.599999999999994</v>
      </c>
      <c r="J12" s="143">
        <v>0.95</v>
      </c>
      <c r="K12" s="75">
        <v>6.06</v>
      </c>
      <c r="L12" s="76">
        <v>3.05</v>
      </c>
      <c r="M12" s="77">
        <v>47.18</v>
      </c>
      <c r="N12" s="78">
        <v>7.5</v>
      </c>
      <c r="O12" s="78">
        <v>40.1</v>
      </c>
      <c r="P12" s="79">
        <v>0.7</v>
      </c>
      <c r="Q12" s="80">
        <v>0.03</v>
      </c>
      <c r="R12" s="78">
        <v>9.4</v>
      </c>
      <c r="S12" s="78">
        <v>0</v>
      </c>
      <c r="T12" s="79">
        <v>5.4</v>
      </c>
    </row>
    <row r="13" spans="1:20" ht="15" customHeight="1">
      <c r="A13" s="261"/>
      <c r="B13" s="156" t="s">
        <v>300</v>
      </c>
      <c r="C13" s="157"/>
      <c r="D13" s="157"/>
      <c r="E13" s="158"/>
      <c r="F13" s="68" t="s">
        <v>77</v>
      </c>
      <c r="G13" s="30"/>
      <c r="H13" s="31" t="s">
        <v>301</v>
      </c>
      <c r="I13" s="138">
        <v>94.6</v>
      </c>
      <c r="J13" s="33">
        <v>2.15</v>
      </c>
      <c r="K13" s="34">
        <v>2.2599999999999998</v>
      </c>
      <c r="L13" s="35">
        <v>17.170000000000002</v>
      </c>
      <c r="M13" s="64">
        <v>48.4</v>
      </c>
      <c r="N13" s="65">
        <v>11.8</v>
      </c>
      <c r="O13" s="65">
        <v>127.3</v>
      </c>
      <c r="P13" s="66">
        <v>1.6</v>
      </c>
      <c r="Q13" s="67">
        <v>0.16</v>
      </c>
      <c r="R13" s="65">
        <v>6.6</v>
      </c>
      <c r="S13" s="65">
        <v>0.26</v>
      </c>
      <c r="T13" s="66">
        <v>0.4</v>
      </c>
    </row>
    <row r="14" spans="1:20" ht="15" thickBot="1">
      <c r="A14" s="261"/>
      <c r="B14" s="247" t="s">
        <v>302</v>
      </c>
      <c r="C14" s="248"/>
      <c r="D14" s="248"/>
      <c r="E14" s="249"/>
      <c r="F14" s="68" t="s">
        <v>42</v>
      </c>
      <c r="G14" s="30"/>
      <c r="H14" s="31" t="s">
        <v>303</v>
      </c>
      <c r="I14" s="138">
        <v>250.2</v>
      </c>
      <c r="J14" s="33">
        <v>13.66</v>
      </c>
      <c r="K14" s="34">
        <v>20.56</v>
      </c>
      <c r="L14" s="35">
        <v>2.52</v>
      </c>
      <c r="M14" s="64">
        <v>50</v>
      </c>
      <c r="N14" s="65">
        <v>11.2</v>
      </c>
      <c r="O14" s="65">
        <v>96</v>
      </c>
      <c r="P14" s="66">
        <v>1.04</v>
      </c>
      <c r="Q14" s="67">
        <v>0.02</v>
      </c>
      <c r="R14" s="65">
        <v>0.5</v>
      </c>
      <c r="S14" s="65">
        <v>0.08</v>
      </c>
      <c r="T14" s="66">
        <v>8.5</v>
      </c>
    </row>
    <row r="15" spans="1:20" ht="14.25" hidden="1">
      <c r="A15" s="261"/>
      <c r="B15" s="180"/>
      <c r="C15" s="81"/>
      <c r="D15" s="81"/>
      <c r="E15" s="181"/>
      <c r="F15" s="18"/>
      <c r="G15" s="19"/>
      <c r="H15" s="20"/>
      <c r="I15" s="21"/>
      <c r="J15" s="22"/>
      <c r="K15" s="23"/>
      <c r="L15" s="24"/>
      <c r="M15" s="37"/>
      <c r="N15" s="38"/>
      <c r="O15" s="38"/>
      <c r="P15" s="39"/>
      <c r="Q15" s="40"/>
      <c r="R15" s="38"/>
      <c r="S15" s="38"/>
      <c r="T15" s="39"/>
    </row>
    <row r="16" spans="1:20" ht="14.25">
      <c r="A16" s="261"/>
      <c r="B16" s="258" t="s">
        <v>239</v>
      </c>
      <c r="C16" s="251"/>
      <c r="D16" s="251"/>
      <c r="E16" s="259"/>
      <c r="F16" s="18" t="s">
        <v>134</v>
      </c>
      <c r="G16" s="19"/>
      <c r="H16" s="41" t="s">
        <v>240</v>
      </c>
      <c r="I16" s="21">
        <v>214</v>
      </c>
      <c r="J16" s="22">
        <v>3.54</v>
      </c>
      <c r="K16" s="23">
        <v>17.98</v>
      </c>
      <c r="L16" s="24">
        <v>25.2</v>
      </c>
      <c r="M16" s="37">
        <v>64.209999999999994</v>
      </c>
      <c r="N16" s="38">
        <v>8.52</v>
      </c>
      <c r="O16" s="38">
        <v>90</v>
      </c>
      <c r="P16" s="39">
        <v>1.2</v>
      </c>
      <c r="Q16" s="40">
        <v>0.12</v>
      </c>
      <c r="R16" s="38">
        <v>25.02</v>
      </c>
      <c r="S16" s="38">
        <v>0.09</v>
      </c>
      <c r="T16" s="39">
        <v>0.2</v>
      </c>
    </row>
    <row r="17" spans="1:20" s="206" customFormat="1" ht="13.5" thickBot="1">
      <c r="A17" s="261"/>
      <c r="B17" s="324" t="s">
        <v>373</v>
      </c>
      <c r="C17" s="324"/>
      <c r="D17" s="324"/>
      <c r="E17" s="324"/>
      <c r="F17" s="325" t="s">
        <v>77</v>
      </c>
      <c r="G17" s="326"/>
      <c r="H17" s="327" t="s">
        <v>270</v>
      </c>
      <c r="I17" s="328">
        <v>80</v>
      </c>
      <c r="J17" s="329">
        <v>0</v>
      </c>
      <c r="K17" s="330">
        <v>0</v>
      </c>
      <c r="L17" s="331">
        <v>19</v>
      </c>
      <c r="M17" s="332">
        <v>0</v>
      </c>
      <c r="N17" s="333">
        <v>0</v>
      </c>
      <c r="O17" s="333">
        <v>0</v>
      </c>
      <c r="P17" s="334">
        <v>0</v>
      </c>
      <c r="Q17" s="335">
        <v>0.3</v>
      </c>
      <c r="R17" s="333">
        <v>2</v>
      </c>
      <c r="S17" s="333">
        <v>0.12</v>
      </c>
      <c r="T17" s="334">
        <v>2.34</v>
      </c>
    </row>
    <row r="18" spans="1:20" ht="15" thickBot="1">
      <c r="A18" s="261"/>
      <c r="B18" s="250" t="s">
        <v>68</v>
      </c>
      <c r="C18" s="251"/>
      <c r="D18" s="251"/>
      <c r="E18" s="252"/>
      <c r="F18" s="71" t="s">
        <v>69</v>
      </c>
      <c r="G18" s="72"/>
      <c r="H18" s="44"/>
      <c r="I18" s="73">
        <v>87</v>
      </c>
      <c r="J18" s="74">
        <v>3.3</v>
      </c>
      <c r="K18" s="75">
        <v>0.6</v>
      </c>
      <c r="L18" s="76">
        <v>16.7</v>
      </c>
      <c r="M18" s="77">
        <v>17.5</v>
      </c>
      <c r="N18" s="78">
        <v>23.5</v>
      </c>
      <c r="O18" s="78">
        <v>79</v>
      </c>
      <c r="P18" s="79">
        <v>1.94</v>
      </c>
      <c r="Q18" s="80">
        <v>0.08</v>
      </c>
      <c r="R18" s="78">
        <v>0</v>
      </c>
      <c r="S18" s="78">
        <v>0</v>
      </c>
      <c r="T18" s="79">
        <v>1.1599999999999999</v>
      </c>
    </row>
    <row r="19" spans="1:20" ht="14.25">
      <c r="A19" s="262"/>
      <c r="B19" s="282" t="s">
        <v>52</v>
      </c>
      <c r="C19" s="270"/>
      <c r="D19" s="270"/>
      <c r="E19" s="283"/>
      <c r="F19" s="42" t="s">
        <v>53</v>
      </c>
      <c r="G19" s="43"/>
      <c r="H19" s="44"/>
      <c r="I19" s="45">
        <v>58.8</v>
      </c>
      <c r="J19" s="46">
        <v>1.98</v>
      </c>
      <c r="K19" s="47">
        <v>0.25</v>
      </c>
      <c r="L19" s="48">
        <v>12.1</v>
      </c>
      <c r="M19" s="49">
        <v>5.8</v>
      </c>
      <c r="N19" s="50">
        <v>8.3000000000000007</v>
      </c>
      <c r="O19" s="50">
        <v>21.7</v>
      </c>
      <c r="P19" s="51">
        <v>0.5</v>
      </c>
      <c r="Q19" s="52">
        <v>0.04</v>
      </c>
      <c r="R19" s="50">
        <v>0</v>
      </c>
      <c r="S19" s="50">
        <v>0</v>
      </c>
      <c r="T19" s="51">
        <v>0.32</v>
      </c>
    </row>
    <row r="20" spans="1:20">
      <c r="A20" s="241" t="s">
        <v>171</v>
      </c>
      <c r="B20" s="242"/>
      <c r="C20" s="242"/>
      <c r="D20" s="242"/>
      <c r="E20" s="242"/>
      <c r="F20" s="243"/>
      <c r="G20" s="43"/>
      <c r="H20" s="44"/>
      <c r="I20" s="83">
        <f t="shared" ref="I20:T20" si="1">SUM(I12:I19)</f>
        <v>855.19999999999993</v>
      </c>
      <c r="J20" s="84">
        <f t="shared" si="1"/>
        <v>25.58</v>
      </c>
      <c r="K20" s="85">
        <f t="shared" si="1"/>
        <v>47.71</v>
      </c>
      <c r="L20" s="58">
        <f t="shared" si="1"/>
        <v>95.74</v>
      </c>
      <c r="M20" s="87">
        <f t="shared" si="1"/>
        <v>233.08999999999997</v>
      </c>
      <c r="N20" s="88">
        <f t="shared" si="1"/>
        <v>70.819999999999993</v>
      </c>
      <c r="O20" s="88">
        <f t="shared" si="1"/>
        <v>454.09999999999997</v>
      </c>
      <c r="P20" s="89">
        <f t="shared" si="1"/>
        <v>6.98</v>
      </c>
      <c r="Q20" s="87">
        <f t="shared" si="1"/>
        <v>0.74999999999999989</v>
      </c>
      <c r="R20" s="88">
        <f t="shared" si="1"/>
        <v>43.519999999999996</v>
      </c>
      <c r="S20" s="88">
        <f t="shared" si="1"/>
        <v>0.55000000000000004</v>
      </c>
      <c r="T20" s="90">
        <f t="shared" si="1"/>
        <v>18.32</v>
      </c>
    </row>
    <row r="21" spans="1:20" ht="14.25">
      <c r="A21" s="310" t="s">
        <v>71</v>
      </c>
      <c r="B21" s="250" t="s">
        <v>355</v>
      </c>
      <c r="C21" s="251"/>
      <c r="D21" s="251"/>
      <c r="E21" s="252"/>
      <c r="F21" s="18" t="s">
        <v>226</v>
      </c>
      <c r="G21" s="19"/>
      <c r="H21" s="133" t="s">
        <v>356</v>
      </c>
      <c r="I21" s="21">
        <v>472.5</v>
      </c>
      <c r="J21" s="22">
        <v>7.07</v>
      </c>
      <c r="K21" s="23">
        <v>11.13</v>
      </c>
      <c r="L21" s="24">
        <v>64.59</v>
      </c>
      <c r="M21" s="37">
        <v>40.700000000000003</v>
      </c>
      <c r="N21" s="38">
        <v>13.65</v>
      </c>
      <c r="O21" s="38">
        <v>73.8</v>
      </c>
      <c r="P21" s="39">
        <v>0.77</v>
      </c>
      <c r="Q21" s="40">
        <v>4.5999999999999999E-2</v>
      </c>
      <c r="R21" s="38">
        <v>0.46</v>
      </c>
      <c r="S21" s="38">
        <v>0.06</v>
      </c>
      <c r="T21" s="39">
        <v>0.09</v>
      </c>
    </row>
    <row r="22" spans="1:20" ht="14.25">
      <c r="A22" s="311"/>
      <c r="B22" s="253" t="s">
        <v>150</v>
      </c>
      <c r="C22" s="251"/>
      <c r="D22" s="251"/>
      <c r="E22" s="254"/>
      <c r="F22" s="150" t="s">
        <v>77</v>
      </c>
      <c r="G22" s="19"/>
      <c r="H22" s="20"/>
      <c r="I22" s="21">
        <v>118</v>
      </c>
      <c r="J22" s="22">
        <v>5.6</v>
      </c>
      <c r="K22" s="23">
        <v>6.4</v>
      </c>
      <c r="L22" s="24">
        <v>9.4</v>
      </c>
      <c r="M22" s="37">
        <v>192</v>
      </c>
      <c r="N22" s="38">
        <v>26</v>
      </c>
      <c r="O22" s="38">
        <v>154</v>
      </c>
      <c r="P22" s="39">
        <v>1</v>
      </c>
      <c r="Q22" s="40">
        <v>0.2</v>
      </c>
      <c r="R22" s="38">
        <v>12</v>
      </c>
      <c r="S22" s="38">
        <v>0.12</v>
      </c>
      <c r="T22" s="39">
        <v>0</v>
      </c>
    </row>
    <row r="23" spans="1:20">
      <c r="A23" s="241" t="s">
        <v>172</v>
      </c>
      <c r="B23" s="242"/>
      <c r="C23" s="242"/>
      <c r="D23" s="242"/>
      <c r="E23" s="242"/>
      <c r="F23" s="243"/>
      <c r="G23" s="43"/>
      <c r="H23" s="44"/>
      <c r="I23" s="83">
        <f t="shared" ref="I23:T23" si="2">SUM(I21:I22)</f>
        <v>590.5</v>
      </c>
      <c r="J23" s="84">
        <f t="shared" si="2"/>
        <v>12.67</v>
      </c>
      <c r="K23" s="85">
        <f t="shared" si="2"/>
        <v>17.53</v>
      </c>
      <c r="L23" s="86">
        <f t="shared" si="2"/>
        <v>73.990000000000009</v>
      </c>
      <c r="M23" s="87">
        <f t="shared" si="2"/>
        <v>232.7</v>
      </c>
      <c r="N23" s="88">
        <f t="shared" si="2"/>
        <v>39.65</v>
      </c>
      <c r="O23" s="88">
        <f t="shared" si="2"/>
        <v>227.8</v>
      </c>
      <c r="P23" s="90">
        <f t="shared" si="2"/>
        <v>1.77</v>
      </c>
      <c r="Q23" s="87">
        <f t="shared" si="2"/>
        <v>0.246</v>
      </c>
      <c r="R23" s="88">
        <f t="shared" si="2"/>
        <v>12.46</v>
      </c>
      <c r="S23" s="88">
        <f t="shared" si="2"/>
        <v>0.18</v>
      </c>
      <c r="T23" s="90">
        <f t="shared" si="2"/>
        <v>0.09</v>
      </c>
    </row>
    <row r="24" spans="1:20" ht="13.5" customHeight="1" thickBot="1">
      <c r="A24" s="292" t="s">
        <v>80</v>
      </c>
      <c r="B24" s="258" t="s">
        <v>267</v>
      </c>
      <c r="C24" s="251"/>
      <c r="D24" s="251"/>
      <c r="E24" s="259"/>
      <c r="F24" s="18" t="s">
        <v>223</v>
      </c>
      <c r="G24" s="19"/>
      <c r="H24" s="20" t="s">
        <v>268</v>
      </c>
      <c r="I24" s="21">
        <v>124.1</v>
      </c>
      <c r="J24" s="22">
        <v>8.06</v>
      </c>
      <c r="K24" s="23">
        <v>5.8</v>
      </c>
      <c r="L24" s="24">
        <v>12.4</v>
      </c>
      <c r="M24" s="37">
        <v>46</v>
      </c>
      <c r="N24" s="38">
        <v>6</v>
      </c>
      <c r="O24" s="38">
        <v>109</v>
      </c>
      <c r="P24" s="39">
        <v>1.3</v>
      </c>
      <c r="Q24" s="40">
        <v>7.0000000000000007E-2</v>
      </c>
      <c r="R24" s="38">
        <v>0.6</v>
      </c>
      <c r="S24" s="38">
        <v>0.03</v>
      </c>
      <c r="T24" s="39">
        <v>1.3</v>
      </c>
    </row>
    <row r="25" spans="1:20" ht="14.25">
      <c r="A25" s="261"/>
      <c r="B25" s="255" t="s">
        <v>143</v>
      </c>
      <c r="C25" s="256"/>
      <c r="D25" s="256"/>
      <c r="E25" s="257"/>
      <c r="F25" s="68" t="s">
        <v>144</v>
      </c>
      <c r="G25" s="19"/>
      <c r="H25" s="20" t="s">
        <v>145</v>
      </c>
      <c r="I25" s="21">
        <v>111.58</v>
      </c>
      <c r="J25" s="22">
        <v>2.16</v>
      </c>
      <c r="K25" s="23">
        <v>8.67</v>
      </c>
      <c r="L25" s="24">
        <v>9.98</v>
      </c>
      <c r="M25" s="37">
        <v>45.8</v>
      </c>
      <c r="N25" s="38">
        <v>21.7</v>
      </c>
      <c r="O25" s="38">
        <v>78.8</v>
      </c>
      <c r="P25" s="39">
        <v>0.9</v>
      </c>
      <c r="Q25" s="40">
        <v>7.0000000000000007E-2</v>
      </c>
      <c r="R25" s="38">
        <v>5.6</v>
      </c>
      <c r="S25" s="38">
        <v>0.05</v>
      </c>
      <c r="T25" s="39">
        <v>2.9</v>
      </c>
    </row>
    <row r="26" spans="1:20" ht="14.25" hidden="1" customHeight="1">
      <c r="A26" s="261"/>
      <c r="B26" s="258"/>
      <c r="C26" s="251"/>
      <c r="D26" s="251"/>
      <c r="E26" s="259"/>
      <c r="F26" s="18"/>
      <c r="G26" s="19"/>
      <c r="H26" s="20"/>
      <c r="I26" s="21"/>
      <c r="J26" s="22"/>
      <c r="K26" s="23"/>
      <c r="L26" s="24"/>
      <c r="M26" s="37"/>
      <c r="N26" s="38"/>
      <c r="O26" s="38"/>
      <c r="P26" s="39"/>
      <c r="Q26" s="40"/>
      <c r="R26" s="38"/>
      <c r="S26" s="38"/>
      <c r="T26" s="39"/>
    </row>
    <row r="27" spans="1:20" s="206" customFormat="1" ht="14.25" customHeight="1">
      <c r="A27" s="280"/>
      <c r="B27" s="205" t="s">
        <v>374</v>
      </c>
      <c r="C27" s="336"/>
      <c r="D27" s="336"/>
      <c r="E27" s="336"/>
      <c r="F27" s="339" t="s">
        <v>57</v>
      </c>
      <c r="G27" s="340"/>
      <c r="H27" s="341" t="s">
        <v>331</v>
      </c>
      <c r="I27" s="328">
        <v>115</v>
      </c>
      <c r="J27" s="329">
        <v>7.6</v>
      </c>
      <c r="K27" s="330">
        <v>4.2</v>
      </c>
      <c r="L27" s="331">
        <v>11.7</v>
      </c>
      <c r="M27" s="332">
        <v>346</v>
      </c>
      <c r="N27" s="333">
        <v>33.4</v>
      </c>
      <c r="O27" s="333">
        <v>380.4</v>
      </c>
      <c r="P27" s="334">
        <v>1.1000000000000001</v>
      </c>
      <c r="Q27" s="335">
        <v>0.1</v>
      </c>
      <c r="R27" s="333">
        <v>0.83</v>
      </c>
      <c r="S27" s="342">
        <v>0.1</v>
      </c>
      <c r="T27" s="334">
        <v>2.5</v>
      </c>
    </row>
    <row r="28" spans="1:20" ht="14.25" customHeight="1" thickBot="1">
      <c r="A28" s="261"/>
      <c r="B28" s="253" t="s">
        <v>76</v>
      </c>
      <c r="C28" s="251"/>
      <c r="D28" s="251"/>
      <c r="E28" s="254"/>
      <c r="F28" s="92" t="s">
        <v>77</v>
      </c>
      <c r="G28" s="93"/>
      <c r="H28" s="94" t="s">
        <v>78</v>
      </c>
      <c r="I28" s="21">
        <v>100.4</v>
      </c>
      <c r="J28" s="22">
        <v>1.4</v>
      </c>
      <c r="K28" s="23">
        <v>0.4</v>
      </c>
      <c r="L28" s="24">
        <v>22.8</v>
      </c>
      <c r="M28" s="37">
        <v>34</v>
      </c>
      <c r="N28" s="38">
        <v>12</v>
      </c>
      <c r="O28" s="38">
        <v>36</v>
      </c>
      <c r="P28" s="39">
        <v>0.6</v>
      </c>
      <c r="Q28" s="40">
        <v>0.02</v>
      </c>
      <c r="R28" s="38">
        <v>14.8</v>
      </c>
      <c r="S28" s="50">
        <v>0.04</v>
      </c>
      <c r="T28" s="39">
        <v>0.1</v>
      </c>
    </row>
    <row r="29" spans="1:20" ht="14.25" customHeight="1">
      <c r="A29" s="261"/>
      <c r="B29" s="282" t="s">
        <v>295</v>
      </c>
      <c r="C29" s="270"/>
      <c r="D29" s="270"/>
      <c r="E29" s="283"/>
      <c r="F29" s="42" t="s">
        <v>88</v>
      </c>
      <c r="G29" s="43"/>
      <c r="H29" s="44"/>
      <c r="I29" s="45">
        <v>176</v>
      </c>
      <c r="J29" s="46">
        <v>5.9</v>
      </c>
      <c r="K29" s="47">
        <v>0.75</v>
      </c>
      <c r="L29" s="48">
        <v>36.22</v>
      </c>
      <c r="M29" s="49">
        <v>17.25</v>
      </c>
      <c r="N29" s="50">
        <v>24.75</v>
      </c>
      <c r="O29" s="50">
        <v>65.25</v>
      </c>
      <c r="P29" s="51">
        <v>1.5</v>
      </c>
      <c r="Q29" s="52">
        <v>0.12</v>
      </c>
      <c r="R29" s="50">
        <v>0</v>
      </c>
      <c r="S29" s="50">
        <v>0</v>
      </c>
      <c r="T29" s="51">
        <v>0.97</v>
      </c>
    </row>
    <row r="30" spans="1:20" ht="15.75" customHeight="1">
      <c r="A30" s="262"/>
      <c r="B30" s="247" t="s">
        <v>304</v>
      </c>
      <c r="C30" s="248"/>
      <c r="D30" s="248"/>
      <c r="E30" s="249"/>
      <c r="F30" s="42" t="s">
        <v>73</v>
      </c>
      <c r="G30" s="43"/>
      <c r="H30" s="44" t="s">
        <v>305</v>
      </c>
      <c r="I30" s="45">
        <v>71.67</v>
      </c>
      <c r="J30" s="46">
        <v>1.65</v>
      </c>
      <c r="K30" s="91">
        <v>0.4</v>
      </c>
      <c r="L30" s="48">
        <v>14.98</v>
      </c>
      <c r="M30" s="49">
        <v>38</v>
      </c>
      <c r="N30" s="50">
        <v>24</v>
      </c>
      <c r="O30" s="50">
        <v>32</v>
      </c>
      <c r="P30" s="51">
        <v>4.5999999999999996</v>
      </c>
      <c r="Q30" s="52">
        <v>0.04</v>
      </c>
      <c r="R30" s="50">
        <v>10</v>
      </c>
      <c r="S30" s="50">
        <v>0.04</v>
      </c>
      <c r="T30" s="51">
        <v>0.8</v>
      </c>
    </row>
    <row r="31" spans="1:20">
      <c r="A31" s="241" t="s">
        <v>157</v>
      </c>
      <c r="B31" s="242"/>
      <c r="C31" s="242"/>
      <c r="D31" s="242"/>
      <c r="E31" s="242"/>
      <c r="F31" s="243"/>
      <c r="G31" s="95"/>
      <c r="H31" s="94"/>
      <c r="I31" s="96">
        <f t="shared" ref="I31:T31" si="3">SUM(I24:I30)</f>
        <v>698.75</v>
      </c>
      <c r="J31" s="96">
        <f t="shared" si="3"/>
        <v>26.769999999999996</v>
      </c>
      <c r="K31" s="96">
        <f t="shared" si="3"/>
        <v>20.219999999999995</v>
      </c>
      <c r="L31" s="96">
        <f t="shared" si="3"/>
        <v>108.08</v>
      </c>
      <c r="M31" s="96">
        <f t="shared" si="3"/>
        <v>527.04999999999995</v>
      </c>
      <c r="N31" s="96">
        <f t="shared" si="3"/>
        <v>121.85</v>
      </c>
      <c r="O31" s="96">
        <f t="shared" si="3"/>
        <v>701.45</v>
      </c>
      <c r="P31" s="96">
        <f t="shared" si="3"/>
        <v>10</v>
      </c>
      <c r="Q31" s="96">
        <f t="shared" si="3"/>
        <v>0.42</v>
      </c>
      <c r="R31" s="96">
        <f t="shared" si="3"/>
        <v>31.83</v>
      </c>
      <c r="S31" s="96">
        <f t="shared" si="3"/>
        <v>0.26</v>
      </c>
      <c r="T31" s="96">
        <f t="shared" si="3"/>
        <v>8.57</v>
      </c>
    </row>
    <row r="32" spans="1:20" ht="14.25">
      <c r="A32" s="260" t="s">
        <v>90</v>
      </c>
      <c r="B32" s="247" t="s">
        <v>91</v>
      </c>
      <c r="C32" s="248"/>
      <c r="D32" s="248"/>
      <c r="E32" s="249"/>
      <c r="F32" s="99" t="s">
        <v>84</v>
      </c>
      <c r="G32" s="93"/>
      <c r="H32" s="94" t="s">
        <v>92</v>
      </c>
      <c r="I32" s="100">
        <v>73.5</v>
      </c>
      <c r="J32" s="101">
        <v>4.2</v>
      </c>
      <c r="K32" s="102">
        <v>3.7</v>
      </c>
      <c r="L32" s="103">
        <v>2.94</v>
      </c>
      <c r="M32" s="104">
        <v>176</v>
      </c>
      <c r="N32" s="105">
        <v>20</v>
      </c>
      <c r="O32" s="105">
        <v>132</v>
      </c>
      <c r="P32" s="106">
        <v>0.15</v>
      </c>
      <c r="Q32" s="107">
        <v>0.06</v>
      </c>
      <c r="R32" s="105">
        <v>1</v>
      </c>
      <c r="S32" s="105">
        <v>0.03</v>
      </c>
      <c r="T32" s="106">
        <v>7.0000000000000007E-2</v>
      </c>
    </row>
    <row r="33" spans="1:20" ht="14.25">
      <c r="A33" s="261"/>
      <c r="B33" s="263" t="s">
        <v>68</v>
      </c>
      <c r="C33" s="264"/>
      <c r="D33" s="264"/>
      <c r="E33" s="265"/>
      <c r="F33" s="140" t="s">
        <v>93</v>
      </c>
      <c r="G33" s="53"/>
      <c r="H33" s="141"/>
      <c r="I33" s="142">
        <v>52.2</v>
      </c>
      <c r="J33" s="143">
        <v>1.98</v>
      </c>
      <c r="K33" s="75">
        <v>0.36</v>
      </c>
      <c r="L33" s="76">
        <v>10</v>
      </c>
      <c r="M33" s="77">
        <v>10.5</v>
      </c>
      <c r="N33" s="78">
        <v>14.1</v>
      </c>
      <c r="O33" s="78">
        <v>47.4</v>
      </c>
      <c r="P33" s="79">
        <v>1.2</v>
      </c>
      <c r="Q33" s="80">
        <v>0.05</v>
      </c>
      <c r="R33" s="78">
        <v>0</v>
      </c>
      <c r="S33" s="78">
        <v>0</v>
      </c>
      <c r="T33" s="79">
        <v>0.7</v>
      </c>
    </row>
    <row r="34" spans="1:20" ht="15.75" customHeight="1">
      <c r="A34" s="262"/>
      <c r="B34" s="282" t="s">
        <v>52</v>
      </c>
      <c r="C34" s="270"/>
      <c r="D34" s="270"/>
      <c r="E34" s="283"/>
      <c r="F34" s="42" t="s">
        <v>53</v>
      </c>
      <c r="G34" s="43"/>
      <c r="H34" s="44"/>
      <c r="I34" s="45">
        <v>58.8</v>
      </c>
      <c r="J34" s="46">
        <v>1.98</v>
      </c>
      <c r="K34" s="47">
        <v>0.25</v>
      </c>
      <c r="L34" s="48">
        <v>12.1</v>
      </c>
      <c r="M34" s="49">
        <v>5.8</v>
      </c>
      <c r="N34" s="50">
        <v>8.3000000000000007</v>
      </c>
      <c r="O34" s="50">
        <v>21.7</v>
      </c>
      <c r="P34" s="51">
        <v>0.5</v>
      </c>
      <c r="Q34" s="52">
        <v>0.04</v>
      </c>
      <c r="R34" s="50">
        <v>0</v>
      </c>
      <c r="S34" s="50">
        <v>0</v>
      </c>
      <c r="T34" s="51">
        <v>0.32</v>
      </c>
    </row>
    <row r="35" spans="1:20">
      <c r="A35" s="241" t="s">
        <v>177</v>
      </c>
      <c r="B35" s="242"/>
      <c r="C35" s="242"/>
      <c r="D35" s="242"/>
      <c r="E35" s="242"/>
      <c r="F35" s="243"/>
      <c r="G35" s="93"/>
      <c r="H35" s="94"/>
      <c r="I35" s="96">
        <f t="shared" ref="I35:T35" si="4">I32+I33+I34</f>
        <v>184.5</v>
      </c>
      <c r="J35" s="96">
        <f t="shared" si="4"/>
        <v>8.16</v>
      </c>
      <c r="K35" s="96">
        <f t="shared" si="4"/>
        <v>4.3100000000000005</v>
      </c>
      <c r="L35" s="96">
        <f t="shared" si="4"/>
        <v>25.04</v>
      </c>
      <c r="M35" s="115">
        <f t="shared" si="4"/>
        <v>192.3</v>
      </c>
      <c r="N35" s="116">
        <f t="shared" si="4"/>
        <v>42.400000000000006</v>
      </c>
      <c r="O35" s="116">
        <f t="shared" si="4"/>
        <v>201.1</v>
      </c>
      <c r="P35" s="90">
        <f t="shared" si="4"/>
        <v>1.8499999999999999</v>
      </c>
      <c r="Q35" s="115">
        <f t="shared" si="4"/>
        <v>0.15</v>
      </c>
      <c r="R35" s="116">
        <f t="shared" si="4"/>
        <v>1</v>
      </c>
      <c r="S35" s="116">
        <f t="shared" si="4"/>
        <v>0.03</v>
      </c>
      <c r="T35" s="90">
        <f t="shared" si="4"/>
        <v>1.0900000000000001</v>
      </c>
    </row>
    <row r="36" spans="1:20" ht="20.25" customHeight="1">
      <c r="A36" s="276" t="s">
        <v>95</v>
      </c>
      <c r="B36" s="277"/>
      <c r="C36" s="277"/>
      <c r="D36" s="277"/>
      <c r="E36" s="277"/>
      <c r="F36" s="278"/>
      <c r="G36" s="117">
        <f>SUM(G7:G35)</f>
        <v>0</v>
      </c>
      <c r="H36" s="118"/>
      <c r="I36" s="119">
        <f t="shared" ref="I36:T36" si="5">I11+I20+I23+I31+I35</f>
        <v>2976.91</v>
      </c>
      <c r="J36" s="119">
        <f t="shared" si="5"/>
        <v>94.11999999999999</v>
      </c>
      <c r="K36" s="119">
        <f t="shared" si="5"/>
        <v>117.76</v>
      </c>
      <c r="L36" s="119">
        <f t="shared" si="5"/>
        <v>345.62</v>
      </c>
      <c r="M36" s="120">
        <f t="shared" si="5"/>
        <v>1457.6299999999999</v>
      </c>
      <c r="N36" s="121">
        <f t="shared" si="5"/>
        <v>311.81999999999994</v>
      </c>
      <c r="O36" s="121">
        <f t="shared" si="5"/>
        <v>1934.51</v>
      </c>
      <c r="P36" s="122">
        <f t="shared" si="5"/>
        <v>23.490000000000002</v>
      </c>
      <c r="Q36" s="120">
        <f t="shared" si="5"/>
        <v>1.7289999999999996</v>
      </c>
      <c r="R36" s="121">
        <f t="shared" si="5"/>
        <v>90.8</v>
      </c>
      <c r="S36" s="121">
        <f t="shared" si="5"/>
        <v>1.3</v>
      </c>
      <c r="T36" s="122">
        <f t="shared" si="5"/>
        <v>33.120000000000005</v>
      </c>
    </row>
    <row r="37" spans="1:20" ht="15">
      <c r="A37" s="123"/>
      <c r="B37" s="123"/>
      <c r="C37" s="123"/>
      <c r="D37" s="123"/>
      <c r="E37" s="123"/>
      <c r="F37" s="123"/>
      <c r="G37" s="124"/>
      <c r="H37" s="272" t="s">
        <v>306</v>
      </c>
      <c r="I37" s="273"/>
      <c r="J37" s="125">
        <f>J36/(L36/4)</f>
        <v>1.0892888143047277</v>
      </c>
      <c r="K37" s="126">
        <f>K36/(L36/4)</f>
        <v>1.3628840923557666</v>
      </c>
      <c r="L37" s="127">
        <v>4</v>
      </c>
      <c r="M37" s="128"/>
    </row>
    <row r="38" spans="1:20" ht="15">
      <c r="A38" s="129"/>
      <c r="B38" s="129"/>
      <c r="C38" s="129"/>
      <c r="D38" s="129"/>
      <c r="E38" s="129"/>
      <c r="F38" s="129"/>
      <c r="G38" s="130"/>
      <c r="H38" s="129"/>
      <c r="I38" s="130"/>
      <c r="J38" s="130"/>
      <c r="K38" s="130"/>
      <c r="L38" s="130"/>
      <c r="M38" s="128"/>
    </row>
    <row r="39" spans="1:20" ht="15">
      <c r="A39" s="129"/>
      <c r="B39" s="129"/>
      <c r="C39" s="129"/>
      <c r="D39" s="129"/>
      <c r="E39" s="129"/>
      <c r="F39" s="129"/>
      <c r="G39" s="130"/>
      <c r="H39" s="129"/>
      <c r="I39" s="130"/>
      <c r="J39" s="130"/>
      <c r="K39" s="130"/>
      <c r="L39" s="130"/>
      <c r="M39" s="128"/>
    </row>
    <row r="40" spans="1:20" ht="15">
      <c r="A40" s="129"/>
      <c r="B40" s="129"/>
      <c r="C40" s="129"/>
      <c r="D40" s="129"/>
      <c r="E40" s="129"/>
      <c r="F40" s="129"/>
      <c r="G40" s="130"/>
      <c r="H40" s="129"/>
      <c r="I40" s="130"/>
      <c r="J40" s="130"/>
      <c r="K40" s="130"/>
      <c r="L40" s="130"/>
      <c r="M40" s="128"/>
    </row>
  </sheetData>
  <mergeCells count="44">
    <mergeCell ref="A1:T1"/>
    <mergeCell ref="A2:T2"/>
    <mergeCell ref="Q4:T4"/>
    <mergeCell ref="M4:P4"/>
    <mergeCell ref="A6:T6"/>
    <mergeCell ref="J4:L4"/>
    <mergeCell ref="I4:I5"/>
    <mergeCell ref="H4:H5"/>
    <mergeCell ref="A4:E5"/>
    <mergeCell ref="F4:F5"/>
    <mergeCell ref="A3:T3"/>
    <mergeCell ref="H37:I37"/>
    <mergeCell ref="A35:F35"/>
    <mergeCell ref="A32:A34"/>
    <mergeCell ref="B34:E34"/>
    <mergeCell ref="A36:F36"/>
    <mergeCell ref="B32:E32"/>
    <mergeCell ref="B33:E33"/>
    <mergeCell ref="A20:F20"/>
    <mergeCell ref="B18:E18"/>
    <mergeCell ref="B19:E19"/>
    <mergeCell ref="A11:F11"/>
    <mergeCell ref="B10:E10"/>
    <mergeCell ref="A7:A10"/>
    <mergeCell ref="B9:E9"/>
    <mergeCell ref="B8:E8"/>
    <mergeCell ref="B7:E7"/>
    <mergeCell ref="A12:A19"/>
    <mergeCell ref="B17:E17"/>
    <mergeCell ref="B16:E16"/>
    <mergeCell ref="B14:E14"/>
    <mergeCell ref="B12:E12"/>
    <mergeCell ref="B21:E21"/>
    <mergeCell ref="A23:F23"/>
    <mergeCell ref="B22:E22"/>
    <mergeCell ref="B30:E30"/>
    <mergeCell ref="A31:F31"/>
    <mergeCell ref="A24:A30"/>
    <mergeCell ref="A21:A22"/>
    <mergeCell ref="B24:E24"/>
    <mergeCell ref="B25:E25"/>
    <mergeCell ref="B26:E26"/>
    <mergeCell ref="B28:E28"/>
    <mergeCell ref="B29:E29"/>
  </mergeCells>
  <pageMargins left="0.118110232055187" right="0.118110232055187" top="0.118110232055187" bottom="0.19685038924217199" header="0.118110232055187" footer="0.15748031437397"/>
  <pageSetup paperSize="9" scale="81" fitToHeight="1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21"/>
  <sheetViews>
    <sheetView view="pageBreakPreview" zoomScale="60" zoomScaleNormal="100" workbookViewId="0">
      <selection activeCell="N35" sqref="N35"/>
    </sheetView>
  </sheetViews>
  <sheetFormatPr defaultColWidth="9" defaultRowHeight="12.75"/>
  <cols>
    <col min="9" max="9" width="9" customWidth="1"/>
  </cols>
  <sheetData>
    <row r="7" spans="7:14">
      <c r="L7" s="323" t="s">
        <v>307</v>
      </c>
      <c r="M7" s="323"/>
      <c r="N7" s="323"/>
    </row>
    <row r="9" spans="7:14">
      <c r="G9" s="323" t="s">
        <v>308</v>
      </c>
      <c r="H9" s="323"/>
      <c r="I9" s="323"/>
      <c r="J9" s="323"/>
      <c r="K9" s="323"/>
      <c r="L9" s="323"/>
      <c r="M9" s="323"/>
      <c r="N9" s="323"/>
    </row>
    <row r="11" spans="7:14">
      <c r="K11" t="s">
        <v>309</v>
      </c>
      <c r="L11" t="s">
        <v>310</v>
      </c>
      <c r="M11" t="s">
        <v>311</v>
      </c>
      <c r="N11" t="s">
        <v>315</v>
      </c>
    </row>
    <row r="13" spans="7:14">
      <c r="M13" s="323" t="s">
        <v>312</v>
      </c>
      <c r="N13" s="323"/>
    </row>
    <row r="21" spans="3:8" ht="23.25">
      <c r="C21" s="182" t="s">
        <v>313</v>
      </c>
      <c r="D21" s="182"/>
      <c r="E21" s="182"/>
      <c r="F21" s="182"/>
      <c r="G21" s="182"/>
      <c r="H21" s="182"/>
    </row>
  </sheetData>
  <mergeCells count="3">
    <mergeCell ref="G9:N9"/>
    <mergeCell ref="L7:N7"/>
    <mergeCell ref="M13:N1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G1"/>
  <sheetViews>
    <sheetView workbookViewId="0"/>
  </sheetViews>
  <sheetFormatPr defaultColWidth="9" defaultRowHeight="12.75"/>
  <cols>
    <col min="1" max="1" width="4.28515625" customWidth="1"/>
    <col min="3" max="3" width="8.85546875" customWidth="1"/>
    <col min="5" max="5" width="10.5703125" customWidth="1"/>
    <col min="6" max="6" width="9.42578125" bestFit="1" customWidth="1"/>
    <col min="7" max="7" width="9.7109375" hidden="1" customWidth="1"/>
    <col min="8" max="8" width="5.42578125" bestFit="1" customWidth="1"/>
    <col min="9" max="9" width="16" customWidth="1"/>
    <col min="10" max="10" width="12.42578125" bestFit="1" customWidth="1"/>
    <col min="11" max="11" width="10.5703125" bestFit="1" customWidth="1"/>
    <col min="12" max="12" width="11.42578125" bestFit="1" customWidth="1"/>
    <col min="13" max="13" width="9.28515625" customWidth="1"/>
    <col min="15" max="15" width="9.140625" bestFit="1" customWidth="1"/>
    <col min="16" max="16" width="7" bestFit="1" customWidth="1"/>
    <col min="17" max="17" width="6" bestFit="1" customWidth="1"/>
    <col min="18" max="18" width="8" bestFit="1" customWidth="1"/>
    <col min="19" max="20" width="7" bestFit="1" customWidth="1"/>
  </cols>
  <sheetData/>
  <pageMargins left="0.118110232055187" right="0.118110232055187" top="0.118110232055187" bottom="0.19685038924217199" header="0.118110232055187" footer="0.15748031437397"/>
  <pageSetup paperSize="9" fitToHeight="14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zoomScaleNormal="100" workbookViewId="0">
      <selection activeCell="F21" sqref="A21:XFD21"/>
    </sheetView>
  </sheetViews>
  <sheetFormatPr defaultColWidth="9" defaultRowHeight="12.75"/>
  <cols>
    <col min="1" max="1" width="4.28515625" customWidth="1"/>
    <col min="3" max="3" width="8.85546875" customWidth="1"/>
    <col min="5" max="5" width="23.42578125" customWidth="1"/>
    <col min="6" max="6" width="8.7109375" customWidth="1"/>
    <col min="7" max="7" width="9.7109375" hidden="1" customWidth="1"/>
    <col min="8" max="8" width="8.140625" customWidth="1"/>
    <col min="9" max="9" width="16" customWidth="1"/>
    <col min="10" max="11" width="9.140625" bestFit="1" customWidth="1"/>
    <col min="12" max="12" width="11.140625" bestFit="1" customWidth="1"/>
    <col min="13" max="14" width="7" bestFit="1" customWidth="1"/>
    <col min="15" max="15" width="7.28515625" bestFit="1" customWidth="1"/>
    <col min="16" max="16" width="5.42578125" bestFit="1" customWidth="1"/>
    <col min="17" max="17" width="5.7109375" bestFit="1" customWidth="1"/>
    <col min="18" max="18" width="6.28515625" bestFit="1" customWidth="1"/>
    <col min="19" max="19" width="6.140625" bestFit="1" customWidth="1"/>
    <col min="20" max="20" width="5.7109375" bestFit="1" customWidth="1"/>
  </cols>
  <sheetData>
    <row r="1" spans="1:20">
      <c r="A1" s="219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1"/>
    </row>
    <row r="2" spans="1:20" ht="31.5" customHeight="1">
      <c r="A2" s="235" t="s">
        <v>20</v>
      </c>
      <c r="B2" s="236"/>
      <c r="C2" s="236"/>
      <c r="D2" s="236"/>
      <c r="E2" s="237"/>
      <c r="F2" s="231" t="s">
        <v>21</v>
      </c>
      <c r="G2" s="10"/>
      <c r="H2" s="233" t="s">
        <v>22</v>
      </c>
      <c r="I2" s="231" t="s">
        <v>23</v>
      </c>
      <c r="J2" s="228" t="s">
        <v>24</v>
      </c>
      <c r="K2" s="229"/>
      <c r="L2" s="230"/>
      <c r="M2" s="222" t="s">
        <v>25</v>
      </c>
      <c r="N2" s="223"/>
      <c r="O2" s="223"/>
      <c r="P2" s="224"/>
      <c r="Q2" s="222" t="s">
        <v>26</v>
      </c>
      <c r="R2" s="223"/>
      <c r="S2" s="223"/>
      <c r="T2" s="224"/>
    </row>
    <row r="3" spans="1:20" ht="30.75" customHeight="1">
      <c r="A3" s="238"/>
      <c r="B3" s="239"/>
      <c r="C3" s="239"/>
      <c r="D3" s="239"/>
      <c r="E3" s="240"/>
      <c r="F3" s="232"/>
      <c r="G3" s="11" t="s">
        <v>27</v>
      </c>
      <c r="H3" s="234"/>
      <c r="I3" s="232"/>
      <c r="J3" s="12" t="s">
        <v>28</v>
      </c>
      <c r="K3" s="13" t="s">
        <v>29</v>
      </c>
      <c r="L3" s="14" t="s">
        <v>30</v>
      </c>
      <c r="M3" s="15" t="s">
        <v>31</v>
      </c>
      <c r="N3" s="16" t="s">
        <v>32</v>
      </c>
      <c r="O3" s="16" t="s">
        <v>33</v>
      </c>
      <c r="P3" s="17" t="s">
        <v>34</v>
      </c>
      <c r="Q3" s="15" t="s">
        <v>35</v>
      </c>
      <c r="R3" s="16" t="s">
        <v>36</v>
      </c>
      <c r="S3" s="16" t="s">
        <v>37</v>
      </c>
      <c r="T3" s="17" t="s">
        <v>38</v>
      </c>
    </row>
    <row r="4" spans="1:20">
      <c r="A4" s="225" t="s">
        <v>39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7"/>
    </row>
    <row r="5" spans="1:20" ht="15.75" customHeight="1">
      <c r="A5" s="260" t="s">
        <v>40</v>
      </c>
      <c r="B5" s="247" t="s">
        <v>41</v>
      </c>
      <c r="C5" s="248"/>
      <c r="D5" s="248"/>
      <c r="E5" s="249"/>
      <c r="F5" s="18" t="s">
        <v>42</v>
      </c>
      <c r="G5" s="19"/>
      <c r="H5" s="20" t="s">
        <v>43</v>
      </c>
      <c r="I5" s="21">
        <v>202.76</v>
      </c>
      <c r="J5" s="22">
        <v>9.75</v>
      </c>
      <c r="K5" s="23">
        <v>10.37</v>
      </c>
      <c r="L5" s="24">
        <v>1.85</v>
      </c>
      <c r="M5" s="25">
        <v>72.16</v>
      </c>
      <c r="N5" s="26">
        <v>11.2</v>
      </c>
      <c r="O5" s="26">
        <v>158.04</v>
      </c>
      <c r="P5" s="27">
        <v>1.85</v>
      </c>
      <c r="Q5" s="28">
        <v>7.0000000000000007E-2</v>
      </c>
      <c r="R5" s="26">
        <v>0.18</v>
      </c>
      <c r="S5" s="26">
        <v>0.2</v>
      </c>
      <c r="T5" s="27">
        <v>3.6</v>
      </c>
    </row>
    <row r="6" spans="1:20" ht="15.75" customHeight="1">
      <c r="A6" s="261"/>
      <c r="B6" s="263" t="s">
        <v>44</v>
      </c>
      <c r="C6" s="264"/>
      <c r="D6" s="264"/>
      <c r="E6" s="265"/>
      <c r="F6" s="29" t="s">
        <v>45</v>
      </c>
      <c r="G6" s="30"/>
      <c r="H6" s="31" t="s">
        <v>46</v>
      </c>
      <c r="I6" s="32">
        <v>191.24</v>
      </c>
      <c r="J6" s="33">
        <v>4.57</v>
      </c>
      <c r="K6" s="34">
        <v>8.0299999999999994</v>
      </c>
      <c r="L6" s="35">
        <v>24.3</v>
      </c>
      <c r="M6" s="25">
        <v>62.31</v>
      </c>
      <c r="N6" s="26">
        <v>13.1</v>
      </c>
      <c r="O6" s="26">
        <v>62.8</v>
      </c>
      <c r="P6" s="27">
        <v>1.24</v>
      </c>
      <c r="Q6" s="28">
        <v>0.08</v>
      </c>
      <c r="R6" s="26">
        <v>0.67</v>
      </c>
      <c r="S6" s="26">
        <v>2.5000000000000001E-2</v>
      </c>
      <c r="T6" s="27">
        <v>4.0000000000000001E-3</v>
      </c>
    </row>
    <row r="7" spans="1:20" ht="16.5" customHeight="1">
      <c r="A7" s="261"/>
      <c r="B7" s="266" t="s">
        <v>316</v>
      </c>
      <c r="C7" s="267"/>
      <c r="D7" s="267"/>
      <c r="E7" s="268"/>
      <c r="F7" s="18" t="s">
        <v>47</v>
      </c>
      <c r="G7" s="19"/>
      <c r="H7" s="20" t="s">
        <v>48</v>
      </c>
      <c r="I7" s="21">
        <v>108</v>
      </c>
      <c r="J7" s="22">
        <v>6.96</v>
      </c>
      <c r="K7" s="23">
        <v>8.86</v>
      </c>
      <c r="L7" s="36">
        <v>0</v>
      </c>
      <c r="M7" s="37">
        <v>128</v>
      </c>
      <c r="N7" s="38">
        <v>5</v>
      </c>
      <c r="O7" s="38">
        <v>100</v>
      </c>
      <c r="P7" s="39">
        <v>0.2</v>
      </c>
      <c r="Q7" s="40">
        <v>6.0000000000000001E-3</v>
      </c>
      <c r="R7" s="38">
        <v>0.14000000000000001</v>
      </c>
      <c r="S7" s="38">
        <v>5.1999999999999998E-2</v>
      </c>
      <c r="T7" s="39">
        <v>2.6</v>
      </c>
    </row>
    <row r="8" spans="1:20" ht="14.25" hidden="1">
      <c r="A8" s="261"/>
      <c r="B8" s="258"/>
      <c r="C8" s="251"/>
      <c r="D8" s="251"/>
      <c r="E8" s="259"/>
      <c r="F8" s="18"/>
      <c r="G8" s="19"/>
      <c r="H8" s="41"/>
      <c r="I8" s="21"/>
      <c r="J8" s="22"/>
      <c r="K8" s="23"/>
      <c r="L8" s="24"/>
      <c r="M8" s="37"/>
      <c r="N8" s="38"/>
      <c r="O8" s="38"/>
      <c r="P8" s="39"/>
      <c r="Q8" s="40"/>
      <c r="R8" s="38"/>
      <c r="S8" s="38"/>
      <c r="T8" s="39"/>
    </row>
    <row r="9" spans="1:20" ht="15.75" customHeight="1">
      <c r="A9" s="261"/>
      <c r="B9" s="258" t="s">
        <v>49</v>
      </c>
      <c r="C9" s="251"/>
      <c r="D9" s="251"/>
      <c r="E9" s="259"/>
      <c r="F9" s="18" t="s">
        <v>50</v>
      </c>
      <c r="G9" s="19"/>
      <c r="H9" s="20" t="s">
        <v>51</v>
      </c>
      <c r="I9" s="21">
        <v>118.6</v>
      </c>
      <c r="J9" s="22">
        <v>4.08</v>
      </c>
      <c r="K9" s="23">
        <v>3.5</v>
      </c>
      <c r="L9" s="24">
        <v>17.579999999999998</v>
      </c>
      <c r="M9" s="37">
        <v>152.22</v>
      </c>
      <c r="N9" s="38">
        <v>21.34</v>
      </c>
      <c r="O9" s="38">
        <v>124.56</v>
      </c>
      <c r="P9" s="39">
        <v>0.48</v>
      </c>
      <c r="Q9" s="40">
        <v>0.06</v>
      </c>
      <c r="R9" s="38">
        <v>1.59</v>
      </c>
      <c r="S9" s="38">
        <v>0.02</v>
      </c>
      <c r="T9" s="39">
        <v>0</v>
      </c>
    </row>
    <row r="10" spans="1:20" ht="15.75" customHeight="1">
      <c r="A10" s="262"/>
      <c r="B10" s="269" t="s">
        <v>52</v>
      </c>
      <c r="C10" s="270"/>
      <c r="D10" s="270"/>
      <c r="E10" s="271"/>
      <c r="F10" s="42" t="s">
        <v>53</v>
      </c>
      <c r="G10" s="43"/>
      <c r="H10" s="44"/>
      <c r="I10" s="45">
        <v>58.75</v>
      </c>
      <c r="J10" s="46">
        <v>1.97</v>
      </c>
      <c r="K10" s="47">
        <v>0.25</v>
      </c>
      <c r="L10" s="48">
        <v>12.07</v>
      </c>
      <c r="M10" s="49">
        <v>5.75</v>
      </c>
      <c r="N10" s="50">
        <v>8.25</v>
      </c>
      <c r="O10" s="50">
        <v>21.75</v>
      </c>
      <c r="P10" s="51">
        <v>0.5</v>
      </c>
      <c r="Q10" s="52">
        <v>0.04</v>
      </c>
      <c r="R10" s="50">
        <v>0</v>
      </c>
      <c r="S10" s="50">
        <v>0</v>
      </c>
      <c r="T10" s="51">
        <v>0.3</v>
      </c>
    </row>
    <row r="11" spans="1:20">
      <c r="A11" s="241" t="s">
        <v>54</v>
      </c>
      <c r="B11" s="242"/>
      <c r="C11" s="242"/>
      <c r="D11" s="242"/>
      <c r="E11" s="242"/>
      <c r="F11" s="243"/>
      <c r="G11" s="53"/>
      <c r="H11" s="54"/>
      <c r="I11" s="55">
        <f t="shared" ref="I11:T11" si="0">SUM(I5:I10)</f>
        <v>679.35</v>
      </c>
      <c r="J11" s="56">
        <f t="shared" si="0"/>
        <v>27.33</v>
      </c>
      <c r="K11" s="57">
        <f t="shared" si="0"/>
        <v>31.009999999999998</v>
      </c>
      <c r="L11" s="58">
        <f t="shared" si="0"/>
        <v>55.800000000000004</v>
      </c>
      <c r="M11" s="59">
        <f t="shared" si="0"/>
        <v>420.44000000000005</v>
      </c>
      <c r="N11" s="60">
        <f t="shared" si="0"/>
        <v>58.89</v>
      </c>
      <c r="O11" s="60">
        <f t="shared" si="0"/>
        <v>467.15</v>
      </c>
      <c r="P11" s="61">
        <f t="shared" si="0"/>
        <v>4.2699999999999996</v>
      </c>
      <c r="Q11" s="59">
        <f t="shared" si="0"/>
        <v>0.25600000000000001</v>
      </c>
      <c r="R11" s="60">
        <f t="shared" si="0"/>
        <v>2.58</v>
      </c>
      <c r="S11" s="60">
        <f t="shared" si="0"/>
        <v>0.29700000000000004</v>
      </c>
      <c r="T11" s="62">
        <f t="shared" si="0"/>
        <v>6.5040000000000004</v>
      </c>
    </row>
    <row r="12" spans="1:20" ht="13.5" customHeight="1">
      <c r="A12" s="260" t="s">
        <v>55</v>
      </c>
      <c r="B12" s="250" t="s">
        <v>56</v>
      </c>
      <c r="C12" s="251"/>
      <c r="D12" s="251"/>
      <c r="E12" s="252"/>
      <c r="F12" s="18" t="s">
        <v>57</v>
      </c>
      <c r="G12" s="19"/>
      <c r="H12" s="41" t="s">
        <v>58</v>
      </c>
      <c r="I12" s="21">
        <v>131.9</v>
      </c>
      <c r="J12" s="22">
        <v>4.67</v>
      </c>
      <c r="K12" s="23">
        <v>9.39</v>
      </c>
      <c r="L12" s="63">
        <v>7.19</v>
      </c>
      <c r="M12" s="64">
        <v>14</v>
      </c>
      <c r="N12" s="65">
        <v>13</v>
      </c>
      <c r="O12" s="65">
        <v>37</v>
      </c>
      <c r="P12" s="66">
        <v>0.6</v>
      </c>
      <c r="Q12" s="67">
        <v>0.02</v>
      </c>
      <c r="R12" s="65">
        <v>5.7</v>
      </c>
      <c r="S12" s="65">
        <v>0.06</v>
      </c>
      <c r="T12" s="66">
        <v>4.5</v>
      </c>
    </row>
    <row r="13" spans="1:20" ht="15" customHeight="1">
      <c r="A13" s="261"/>
      <c r="B13" s="255" t="s">
        <v>59</v>
      </c>
      <c r="C13" s="256"/>
      <c r="D13" s="256"/>
      <c r="E13" s="257"/>
      <c r="F13" s="68" t="s">
        <v>60</v>
      </c>
      <c r="G13" s="30"/>
      <c r="H13" s="69" t="s">
        <v>61</v>
      </c>
      <c r="I13" s="21">
        <v>85.8</v>
      </c>
      <c r="J13" s="22">
        <v>1.6</v>
      </c>
      <c r="K13" s="23">
        <v>4.07</v>
      </c>
      <c r="L13" s="24">
        <v>9.58</v>
      </c>
      <c r="M13" s="25">
        <v>12.92</v>
      </c>
      <c r="N13" s="26">
        <v>19.36</v>
      </c>
      <c r="O13" s="26">
        <v>45.36</v>
      </c>
      <c r="P13" s="27">
        <v>0.72</v>
      </c>
      <c r="Q13" s="28">
        <v>0.17</v>
      </c>
      <c r="R13" s="26">
        <v>6.64</v>
      </c>
      <c r="S13" s="26">
        <v>0</v>
      </c>
      <c r="T13" s="27">
        <v>0.88</v>
      </c>
    </row>
    <row r="14" spans="1:20" ht="14.25">
      <c r="A14" s="261"/>
      <c r="B14" s="258" t="s">
        <v>62</v>
      </c>
      <c r="C14" s="251"/>
      <c r="D14" s="251"/>
      <c r="E14" s="259"/>
      <c r="F14" s="18" t="s">
        <v>63</v>
      </c>
      <c r="G14" s="19"/>
      <c r="H14" s="41" t="s">
        <v>64</v>
      </c>
      <c r="I14" s="21">
        <v>255.7</v>
      </c>
      <c r="J14" s="22">
        <v>14.8</v>
      </c>
      <c r="K14" s="23">
        <v>10.4</v>
      </c>
      <c r="L14" s="24">
        <v>22.5</v>
      </c>
      <c r="M14" s="37">
        <v>38.4</v>
      </c>
      <c r="N14" s="38">
        <v>15.6</v>
      </c>
      <c r="O14" s="38">
        <v>290</v>
      </c>
      <c r="P14" s="39">
        <v>0.8</v>
      </c>
      <c r="Q14" s="40">
        <v>0.12</v>
      </c>
      <c r="R14" s="38">
        <v>2.4</v>
      </c>
      <c r="S14" s="38">
        <v>0.05</v>
      </c>
      <c r="T14" s="39">
        <v>4.3</v>
      </c>
    </row>
    <row r="15" spans="1:20" ht="15.75" hidden="1" customHeight="1">
      <c r="A15" s="261"/>
      <c r="B15" s="258"/>
      <c r="C15" s="251"/>
      <c r="D15" s="251"/>
      <c r="E15" s="259"/>
      <c r="F15" s="18"/>
      <c r="G15" s="19"/>
      <c r="H15" s="70"/>
      <c r="I15" s="21"/>
      <c r="J15" s="22"/>
      <c r="K15" s="23"/>
      <c r="L15" s="24"/>
      <c r="M15" s="37"/>
      <c r="N15" s="38"/>
      <c r="O15" s="38"/>
      <c r="P15" s="39"/>
      <c r="Q15" s="40"/>
      <c r="R15" s="38"/>
      <c r="S15" s="38"/>
      <c r="T15" s="39"/>
    </row>
    <row r="16" spans="1:20" s="206" customFormat="1">
      <c r="A16" s="261"/>
      <c r="B16" s="363" t="s">
        <v>377</v>
      </c>
      <c r="C16" s="324"/>
      <c r="D16" s="324"/>
      <c r="E16" s="364"/>
      <c r="F16" s="325" t="s">
        <v>66</v>
      </c>
      <c r="G16" s="326"/>
      <c r="H16" s="327" t="s">
        <v>378</v>
      </c>
      <c r="I16" s="328">
        <v>132.80000000000001</v>
      </c>
      <c r="J16" s="329">
        <v>0.6</v>
      </c>
      <c r="K16" s="330">
        <v>0.1</v>
      </c>
      <c r="L16" s="331">
        <v>32.01</v>
      </c>
      <c r="M16" s="332">
        <v>32.5</v>
      </c>
      <c r="N16" s="333">
        <v>17.5</v>
      </c>
      <c r="O16" s="333">
        <v>23.4</v>
      </c>
      <c r="P16" s="334">
        <v>0.7</v>
      </c>
      <c r="Q16" s="335">
        <v>0.01</v>
      </c>
      <c r="R16" s="333">
        <v>0.7</v>
      </c>
      <c r="S16" s="333">
        <v>0</v>
      </c>
      <c r="T16" s="334">
        <v>0.1</v>
      </c>
    </row>
    <row r="17" spans="1:20" ht="14.25">
      <c r="A17" s="261"/>
      <c r="B17" s="250" t="s">
        <v>68</v>
      </c>
      <c r="C17" s="251"/>
      <c r="D17" s="251"/>
      <c r="E17" s="252"/>
      <c r="F17" s="71" t="s">
        <v>69</v>
      </c>
      <c r="G17" s="72"/>
      <c r="H17" s="44"/>
      <c r="I17" s="73">
        <v>87</v>
      </c>
      <c r="J17" s="74">
        <v>3.3</v>
      </c>
      <c r="K17" s="75">
        <v>0.6</v>
      </c>
      <c r="L17" s="76">
        <v>16.7</v>
      </c>
      <c r="M17" s="77">
        <v>17.5</v>
      </c>
      <c r="N17" s="78">
        <v>23.5</v>
      </c>
      <c r="O17" s="78">
        <v>79</v>
      </c>
      <c r="P17" s="79">
        <v>1.94</v>
      </c>
      <c r="Q17" s="80">
        <v>0.08</v>
      </c>
      <c r="R17" s="78">
        <v>0</v>
      </c>
      <c r="S17" s="78">
        <v>0</v>
      </c>
      <c r="T17" s="79">
        <v>1.1599999999999999</v>
      </c>
    </row>
    <row r="18" spans="1:20" ht="14.25">
      <c r="A18" s="262"/>
      <c r="B18" s="253" t="s">
        <v>52</v>
      </c>
      <c r="C18" s="251"/>
      <c r="D18" s="251"/>
      <c r="E18" s="254"/>
      <c r="F18" s="82" t="s">
        <v>53</v>
      </c>
      <c r="G18" s="43"/>
      <c r="H18" s="44"/>
      <c r="I18" s="45">
        <v>58.8</v>
      </c>
      <c r="J18" s="46">
        <v>1.98</v>
      </c>
      <c r="K18" s="47">
        <v>0.25</v>
      </c>
      <c r="L18" s="48">
        <v>12.1</v>
      </c>
      <c r="M18" s="49">
        <v>5.8</v>
      </c>
      <c r="N18" s="50">
        <v>8.3000000000000007</v>
      </c>
      <c r="O18" s="50">
        <v>21.7</v>
      </c>
      <c r="P18" s="51">
        <v>0.5</v>
      </c>
      <c r="Q18" s="52">
        <v>0.04</v>
      </c>
      <c r="R18" s="50">
        <v>0</v>
      </c>
      <c r="S18" s="50">
        <v>0</v>
      </c>
      <c r="T18" s="51">
        <v>0.32</v>
      </c>
    </row>
    <row r="19" spans="1:20">
      <c r="A19" s="241" t="s">
        <v>70</v>
      </c>
      <c r="B19" s="242"/>
      <c r="C19" s="242"/>
      <c r="D19" s="242"/>
      <c r="E19" s="242"/>
      <c r="F19" s="243"/>
      <c r="G19" s="43"/>
      <c r="H19" s="44"/>
      <c r="I19" s="83">
        <f t="shared" ref="I19:T19" si="1">SUM(I12:I18)</f>
        <v>752</v>
      </c>
      <c r="J19" s="84">
        <f t="shared" si="1"/>
        <v>26.950000000000003</v>
      </c>
      <c r="K19" s="85">
        <f t="shared" si="1"/>
        <v>24.810000000000002</v>
      </c>
      <c r="L19" s="86">
        <f t="shared" si="1"/>
        <v>100.08</v>
      </c>
      <c r="M19" s="87">
        <f t="shared" si="1"/>
        <v>121.11999999999999</v>
      </c>
      <c r="N19" s="88">
        <f t="shared" si="1"/>
        <v>97.26</v>
      </c>
      <c r="O19" s="88">
        <f t="shared" si="1"/>
        <v>496.46</v>
      </c>
      <c r="P19" s="89">
        <f t="shared" si="1"/>
        <v>5.26</v>
      </c>
      <c r="Q19" s="87">
        <f t="shared" si="1"/>
        <v>0.44</v>
      </c>
      <c r="R19" s="88">
        <f t="shared" si="1"/>
        <v>15.44</v>
      </c>
      <c r="S19" s="88">
        <f t="shared" si="1"/>
        <v>0.11</v>
      </c>
      <c r="T19" s="90">
        <f t="shared" si="1"/>
        <v>11.26</v>
      </c>
    </row>
    <row r="20" spans="1:20" ht="15" thickBot="1">
      <c r="A20" s="244" t="s">
        <v>71</v>
      </c>
      <c r="B20" s="247" t="s">
        <v>72</v>
      </c>
      <c r="C20" s="248"/>
      <c r="D20" s="248"/>
      <c r="E20" s="249"/>
      <c r="F20" s="42" t="s">
        <v>73</v>
      </c>
      <c r="G20" s="43"/>
      <c r="H20" s="44"/>
      <c r="I20" s="45">
        <v>71.67</v>
      </c>
      <c r="J20" s="46">
        <v>1.65</v>
      </c>
      <c r="K20" s="91">
        <v>0.4</v>
      </c>
      <c r="L20" s="48">
        <v>14.98</v>
      </c>
      <c r="M20" s="49">
        <v>38</v>
      </c>
      <c r="N20" s="50">
        <v>24</v>
      </c>
      <c r="O20" s="50">
        <v>32</v>
      </c>
      <c r="P20" s="51">
        <v>4.5999999999999996</v>
      </c>
      <c r="Q20" s="52">
        <v>0.04</v>
      </c>
      <c r="R20" s="50">
        <v>10</v>
      </c>
      <c r="S20" s="50">
        <v>0.04</v>
      </c>
      <c r="T20" s="51">
        <v>0.8</v>
      </c>
    </row>
    <row r="21" spans="1:20" s="206" customFormat="1">
      <c r="A21" s="245"/>
      <c r="B21" s="363" t="s">
        <v>384</v>
      </c>
      <c r="C21" s="324"/>
      <c r="D21" s="324"/>
      <c r="E21" s="364"/>
      <c r="F21" s="325" t="s">
        <v>226</v>
      </c>
      <c r="G21" s="326"/>
      <c r="H21" s="327" t="s">
        <v>277</v>
      </c>
      <c r="I21" s="328">
        <v>140.69999999999999</v>
      </c>
      <c r="J21" s="329">
        <v>16.170000000000002</v>
      </c>
      <c r="K21" s="330">
        <v>7.91</v>
      </c>
      <c r="L21" s="331">
        <v>1.19</v>
      </c>
      <c r="M21" s="332">
        <v>15.8</v>
      </c>
      <c r="N21" s="333">
        <v>26.52</v>
      </c>
      <c r="O21" s="333">
        <v>161</v>
      </c>
      <c r="P21" s="334">
        <v>1.1499999999999999</v>
      </c>
      <c r="Q21" s="335">
        <v>4.8000000000000001E-2</v>
      </c>
      <c r="R21" s="333">
        <v>1.08</v>
      </c>
      <c r="S21" s="333">
        <v>12</v>
      </c>
      <c r="T21" s="334">
        <v>0.54</v>
      </c>
    </row>
    <row r="22" spans="1:20" ht="15" thickBot="1">
      <c r="A22" s="246"/>
      <c r="B22" s="253" t="s">
        <v>322</v>
      </c>
      <c r="C22" s="251"/>
      <c r="D22" s="251"/>
      <c r="E22" s="254"/>
      <c r="F22" s="92" t="s">
        <v>50</v>
      </c>
      <c r="G22" s="93"/>
      <c r="H22" s="94" t="s">
        <v>370</v>
      </c>
      <c r="I22" s="21">
        <v>60</v>
      </c>
      <c r="J22" s="22">
        <v>7.0000000000000007E-2</v>
      </c>
      <c r="K22" s="23">
        <v>0.02</v>
      </c>
      <c r="L22" s="24">
        <v>15</v>
      </c>
      <c r="M22" s="37">
        <v>0</v>
      </c>
      <c r="N22" s="38">
        <v>0</v>
      </c>
      <c r="O22" s="38">
        <v>0</v>
      </c>
      <c r="P22" s="39">
        <v>0</v>
      </c>
      <c r="Q22" s="40">
        <v>0.04</v>
      </c>
      <c r="R22" s="38">
        <v>0.03</v>
      </c>
      <c r="S22" s="50">
        <v>0.01</v>
      </c>
      <c r="T22" s="39">
        <v>0</v>
      </c>
    </row>
    <row r="23" spans="1:20">
      <c r="A23" s="241" t="s">
        <v>79</v>
      </c>
      <c r="B23" s="242"/>
      <c r="C23" s="242"/>
      <c r="D23" s="242"/>
      <c r="E23" s="242"/>
      <c r="F23" s="243"/>
      <c r="G23" s="43"/>
      <c r="H23" s="44"/>
      <c r="I23" s="83">
        <f t="shared" ref="I23:T23" si="2">I20+I21+I22</f>
        <v>272.37</v>
      </c>
      <c r="J23" s="84">
        <f t="shared" si="2"/>
        <v>17.89</v>
      </c>
      <c r="K23" s="85">
        <f t="shared" si="2"/>
        <v>8.33</v>
      </c>
      <c r="L23" s="86">
        <f t="shared" si="2"/>
        <v>31.17</v>
      </c>
      <c r="M23" s="87">
        <f t="shared" si="2"/>
        <v>53.8</v>
      </c>
      <c r="N23" s="88">
        <f t="shared" si="2"/>
        <v>50.519999999999996</v>
      </c>
      <c r="O23" s="88">
        <f>'день 14'!P221</f>
        <v>0</v>
      </c>
      <c r="P23" s="90">
        <f t="shared" si="2"/>
        <v>5.75</v>
      </c>
      <c r="Q23" s="87">
        <f t="shared" si="2"/>
        <v>0.128</v>
      </c>
      <c r="R23" s="88">
        <f t="shared" si="2"/>
        <v>11.11</v>
      </c>
      <c r="S23" s="88">
        <f t="shared" si="2"/>
        <v>12.049999999999999</v>
      </c>
      <c r="T23" s="90">
        <f t="shared" si="2"/>
        <v>1.34</v>
      </c>
    </row>
    <row r="24" spans="1:20" ht="15" customHeight="1">
      <c r="A24" s="279" t="s">
        <v>80</v>
      </c>
      <c r="B24" s="258" t="s">
        <v>81</v>
      </c>
      <c r="C24" s="251"/>
      <c r="D24" s="251"/>
      <c r="E24" s="259"/>
      <c r="F24" s="18" t="s">
        <v>42</v>
      </c>
      <c r="G24" s="19"/>
      <c r="H24" s="41" t="s">
        <v>82</v>
      </c>
      <c r="I24" s="21">
        <v>194</v>
      </c>
      <c r="J24" s="22">
        <v>12.85</v>
      </c>
      <c r="K24" s="23">
        <v>11.81</v>
      </c>
      <c r="L24" s="24">
        <v>8.99</v>
      </c>
      <c r="M24" s="37">
        <v>45</v>
      </c>
      <c r="N24" s="38">
        <v>18</v>
      </c>
      <c r="O24" s="38">
        <v>166.7</v>
      </c>
      <c r="P24" s="39">
        <v>1.4</v>
      </c>
      <c r="Q24" s="40">
        <v>0.08</v>
      </c>
      <c r="R24" s="38">
        <v>0.32</v>
      </c>
      <c r="S24" s="38">
        <v>0.04</v>
      </c>
      <c r="T24" s="39">
        <v>6.1</v>
      </c>
    </row>
    <row r="25" spans="1:20" ht="15" customHeight="1">
      <c r="A25" s="261"/>
      <c r="B25" s="250" t="s">
        <v>83</v>
      </c>
      <c r="C25" s="251"/>
      <c r="D25" s="251"/>
      <c r="E25" s="252"/>
      <c r="F25" s="18" t="s">
        <v>84</v>
      </c>
      <c r="G25" s="19"/>
      <c r="H25" s="20" t="s">
        <v>85</v>
      </c>
      <c r="I25" s="21">
        <v>156.30000000000001</v>
      </c>
      <c r="J25" s="22">
        <v>5.66</v>
      </c>
      <c r="K25" s="23">
        <v>0.67</v>
      </c>
      <c r="L25" s="24">
        <v>31.92</v>
      </c>
      <c r="M25" s="37">
        <v>4.8600000000000003</v>
      </c>
      <c r="N25" s="38">
        <v>20.8</v>
      </c>
      <c r="O25" s="38">
        <v>65</v>
      </c>
      <c r="P25" s="39">
        <v>0.5</v>
      </c>
      <c r="Q25" s="40">
        <v>2.5000000000000001E-2</v>
      </c>
      <c r="R25" s="38">
        <v>0</v>
      </c>
      <c r="S25" s="38">
        <v>2.5000000000000001E-2</v>
      </c>
      <c r="T25" s="39">
        <v>0.25</v>
      </c>
    </row>
    <row r="26" spans="1:20" s="201" customFormat="1" ht="15" customHeight="1">
      <c r="A26" s="280"/>
      <c r="B26" s="202" t="s">
        <v>76</v>
      </c>
      <c r="C26" s="189"/>
      <c r="D26" s="189"/>
      <c r="E26" s="203"/>
      <c r="F26" s="18" t="s">
        <v>77</v>
      </c>
      <c r="G26" s="186"/>
      <c r="H26" s="20" t="s">
        <v>321</v>
      </c>
      <c r="I26" s="21">
        <v>100.4</v>
      </c>
      <c r="J26" s="187">
        <v>1.4</v>
      </c>
      <c r="K26" s="23">
        <v>0.4</v>
      </c>
      <c r="L26" s="24">
        <v>22.8</v>
      </c>
      <c r="M26" s="37">
        <v>34</v>
      </c>
      <c r="N26" s="38">
        <v>24</v>
      </c>
      <c r="O26" s="38">
        <v>32</v>
      </c>
      <c r="P26" s="39">
        <v>4.5999999999999996</v>
      </c>
      <c r="Q26" s="188">
        <v>0.04</v>
      </c>
      <c r="R26" s="38">
        <v>10</v>
      </c>
      <c r="S26" s="38">
        <v>0.04</v>
      </c>
      <c r="T26" s="39">
        <v>0.8</v>
      </c>
    </row>
    <row r="27" spans="1:20" ht="14.25" customHeight="1" thickBot="1">
      <c r="A27" s="261"/>
      <c r="B27" s="247" t="s">
        <v>86</v>
      </c>
      <c r="C27" s="248"/>
      <c r="D27" s="248"/>
      <c r="E27" s="249"/>
      <c r="F27" s="18" t="s">
        <v>50</v>
      </c>
      <c r="G27" s="19"/>
      <c r="H27" s="20" t="s">
        <v>87</v>
      </c>
      <c r="I27" s="21">
        <v>88.2</v>
      </c>
      <c r="J27" s="22">
        <v>0.68</v>
      </c>
      <c r="K27" s="23">
        <v>0.28000000000000003</v>
      </c>
      <c r="L27" s="24">
        <v>20.76</v>
      </c>
      <c r="M27" s="37">
        <v>21.34</v>
      </c>
      <c r="N27" s="38">
        <v>3.44</v>
      </c>
      <c r="O27" s="38">
        <v>3.44</v>
      </c>
      <c r="P27" s="39">
        <v>0.63</v>
      </c>
      <c r="Q27" s="40">
        <v>0.01</v>
      </c>
      <c r="R27" s="38">
        <v>100</v>
      </c>
      <c r="S27" s="38">
        <v>0</v>
      </c>
      <c r="T27" s="39">
        <v>0.2</v>
      </c>
    </row>
    <row r="28" spans="1:20" s="206" customFormat="1">
      <c r="A28" s="280"/>
      <c r="B28" s="363" t="s">
        <v>74</v>
      </c>
      <c r="C28" s="324"/>
      <c r="D28" s="324"/>
      <c r="E28" s="364"/>
      <c r="F28" s="325" t="s">
        <v>47</v>
      </c>
      <c r="G28" s="326"/>
      <c r="H28" s="327"/>
      <c r="I28" s="328">
        <v>121.6</v>
      </c>
      <c r="J28" s="329">
        <v>2.4</v>
      </c>
      <c r="K28" s="330">
        <v>2.6</v>
      </c>
      <c r="L28" s="331">
        <v>22.1</v>
      </c>
      <c r="M28" s="332">
        <v>16.899999999999999</v>
      </c>
      <c r="N28" s="333">
        <v>2.7</v>
      </c>
      <c r="O28" s="333">
        <v>24.8</v>
      </c>
      <c r="P28" s="334">
        <v>0.23</v>
      </c>
      <c r="Q28" s="335">
        <v>0.02</v>
      </c>
      <c r="R28" s="333">
        <v>0</v>
      </c>
      <c r="S28" s="333">
        <v>0.03</v>
      </c>
      <c r="T28" s="334">
        <v>0.01</v>
      </c>
    </row>
    <row r="29" spans="1:20" ht="14.25" customHeight="1" thickBot="1">
      <c r="A29" s="281"/>
      <c r="B29" s="282" t="s">
        <v>52</v>
      </c>
      <c r="C29" s="270"/>
      <c r="D29" s="270"/>
      <c r="E29" s="283"/>
      <c r="F29" s="42" t="s">
        <v>88</v>
      </c>
      <c r="G29" s="43"/>
      <c r="H29" s="44"/>
      <c r="I29" s="45">
        <v>176</v>
      </c>
      <c r="J29" s="46">
        <v>5.9</v>
      </c>
      <c r="K29" s="47">
        <v>0.75</v>
      </c>
      <c r="L29" s="48">
        <v>36.22</v>
      </c>
      <c r="M29" s="49">
        <v>17.25</v>
      </c>
      <c r="N29" s="50">
        <v>24.75</v>
      </c>
      <c r="O29" s="50">
        <v>65.25</v>
      </c>
      <c r="P29" s="51">
        <v>1.5</v>
      </c>
      <c r="Q29" s="52">
        <v>0.12</v>
      </c>
      <c r="R29" s="50">
        <v>0</v>
      </c>
      <c r="S29" s="50">
        <v>0</v>
      </c>
      <c r="T29" s="51">
        <v>0.97</v>
      </c>
    </row>
    <row r="30" spans="1:20">
      <c r="A30" s="241" t="s">
        <v>89</v>
      </c>
      <c r="B30" s="242"/>
      <c r="C30" s="242"/>
      <c r="D30" s="242"/>
      <c r="E30" s="242"/>
      <c r="F30" s="243"/>
      <c r="G30" s="95"/>
      <c r="H30" s="94"/>
      <c r="I30" s="96">
        <f t="shared" ref="I30:T30" si="3">SUM(I24:I29)</f>
        <v>836.50000000000011</v>
      </c>
      <c r="J30" s="97">
        <f t="shared" si="3"/>
        <v>28.889999999999993</v>
      </c>
      <c r="K30" s="97">
        <f t="shared" si="3"/>
        <v>16.509999999999998</v>
      </c>
      <c r="L30" s="86">
        <f t="shared" si="3"/>
        <v>142.79000000000002</v>
      </c>
      <c r="M30" s="98">
        <f t="shared" si="3"/>
        <v>139.35</v>
      </c>
      <c r="N30" s="98">
        <f t="shared" si="3"/>
        <v>93.69</v>
      </c>
      <c r="O30" s="98">
        <f t="shared" si="3"/>
        <v>357.19</v>
      </c>
      <c r="P30" s="90">
        <f t="shared" si="3"/>
        <v>8.86</v>
      </c>
      <c r="Q30" s="98">
        <f t="shared" si="3"/>
        <v>0.29500000000000004</v>
      </c>
      <c r="R30" s="98">
        <f t="shared" si="3"/>
        <v>110.32</v>
      </c>
      <c r="S30" s="98">
        <f t="shared" si="3"/>
        <v>0.13500000000000001</v>
      </c>
      <c r="T30" s="90">
        <f t="shared" si="3"/>
        <v>8.33</v>
      </c>
    </row>
    <row r="31" spans="1:20" ht="14.25">
      <c r="A31" s="260" t="s">
        <v>90</v>
      </c>
      <c r="B31" s="247" t="s">
        <v>91</v>
      </c>
      <c r="C31" s="248"/>
      <c r="D31" s="248"/>
      <c r="E31" s="249"/>
      <c r="F31" s="99" t="s">
        <v>84</v>
      </c>
      <c r="G31" s="93"/>
      <c r="H31" s="94" t="s">
        <v>92</v>
      </c>
      <c r="I31" s="100">
        <v>73.5</v>
      </c>
      <c r="J31" s="101">
        <v>4.2</v>
      </c>
      <c r="K31" s="102">
        <v>3.7</v>
      </c>
      <c r="L31" s="103">
        <v>2.94</v>
      </c>
      <c r="M31" s="104">
        <v>176</v>
      </c>
      <c r="N31" s="105">
        <v>20</v>
      </c>
      <c r="O31" s="105">
        <v>132</v>
      </c>
      <c r="P31" s="106">
        <v>0.15</v>
      </c>
      <c r="Q31" s="107">
        <v>0.06</v>
      </c>
      <c r="R31" s="105">
        <v>1</v>
      </c>
      <c r="S31" s="105">
        <v>0.03</v>
      </c>
      <c r="T31" s="106">
        <v>7.0000000000000007E-2</v>
      </c>
    </row>
    <row r="32" spans="1:20" ht="14.25">
      <c r="A32" s="261"/>
      <c r="B32" s="274" t="s">
        <v>68</v>
      </c>
      <c r="C32" s="256"/>
      <c r="D32" s="256"/>
      <c r="E32" s="275"/>
      <c r="F32" s="71" t="s">
        <v>93</v>
      </c>
      <c r="G32" s="72"/>
      <c r="H32" s="44"/>
      <c r="I32" s="73">
        <v>52.2</v>
      </c>
      <c r="J32" s="108">
        <v>1.98</v>
      </c>
      <c r="K32" s="109">
        <v>0.36</v>
      </c>
      <c r="L32" s="110">
        <v>10</v>
      </c>
      <c r="M32" s="111">
        <v>10.5</v>
      </c>
      <c r="N32" s="112">
        <v>14.1</v>
      </c>
      <c r="O32" s="112">
        <v>47.4</v>
      </c>
      <c r="P32" s="113">
        <v>1.2</v>
      </c>
      <c r="Q32" s="114">
        <v>0.05</v>
      </c>
      <c r="R32" s="112">
        <v>0</v>
      </c>
      <c r="S32" s="112">
        <v>0</v>
      </c>
      <c r="T32" s="113">
        <v>0.7</v>
      </c>
    </row>
    <row r="33" spans="1:20" ht="15" customHeight="1">
      <c r="A33" s="262"/>
      <c r="B33" s="253" t="s">
        <v>52</v>
      </c>
      <c r="C33" s="251"/>
      <c r="D33" s="251"/>
      <c r="E33" s="254"/>
      <c r="F33" s="82" t="s">
        <v>53</v>
      </c>
      <c r="G33" s="43"/>
      <c r="H33" s="44"/>
      <c r="I33" s="45">
        <v>58.8</v>
      </c>
      <c r="J33" s="46">
        <v>1.98</v>
      </c>
      <c r="K33" s="47">
        <v>0.25</v>
      </c>
      <c r="L33" s="48">
        <v>12.1</v>
      </c>
      <c r="M33" s="49">
        <v>5.8</v>
      </c>
      <c r="N33" s="50">
        <v>8.3000000000000007</v>
      </c>
      <c r="O33" s="50">
        <v>21.7</v>
      </c>
      <c r="P33" s="51">
        <v>0.5</v>
      </c>
      <c r="Q33" s="52">
        <v>0.04</v>
      </c>
      <c r="R33" s="50">
        <v>0</v>
      </c>
      <c r="S33" s="50">
        <v>0</v>
      </c>
      <c r="T33" s="51">
        <v>0.32</v>
      </c>
    </row>
    <row r="34" spans="1:20">
      <c r="A34" s="241" t="s">
        <v>94</v>
      </c>
      <c r="B34" s="242"/>
      <c r="C34" s="242"/>
      <c r="D34" s="242"/>
      <c r="E34" s="242"/>
      <c r="F34" s="243"/>
      <c r="G34" s="93"/>
      <c r="H34" s="94"/>
      <c r="I34" s="96">
        <f t="shared" ref="I34:T34" si="4">I31+I32+I33</f>
        <v>184.5</v>
      </c>
      <c r="J34" s="96">
        <f t="shared" si="4"/>
        <v>8.16</v>
      </c>
      <c r="K34" s="96">
        <f t="shared" si="4"/>
        <v>4.3100000000000005</v>
      </c>
      <c r="L34" s="96">
        <f t="shared" si="4"/>
        <v>25.04</v>
      </c>
      <c r="M34" s="115">
        <f t="shared" si="4"/>
        <v>192.3</v>
      </c>
      <c r="N34" s="116">
        <f t="shared" si="4"/>
        <v>42.400000000000006</v>
      </c>
      <c r="O34" s="116">
        <f t="shared" si="4"/>
        <v>201.1</v>
      </c>
      <c r="P34" s="90">
        <f t="shared" si="4"/>
        <v>1.8499999999999999</v>
      </c>
      <c r="Q34" s="115">
        <f t="shared" si="4"/>
        <v>0.15</v>
      </c>
      <c r="R34" s="116">
        <f t="shared" si="4"/>
        <v>1</v>
      </c>
      <c r="S34" s="116">
        <f t="shared" si="4"/>
        <v>0.03</v>
      </c>
      <c r="T34" s="90">
        <f t="shared" si="4"/>
        <v>1.0900000000000001</v>
      </c>
    </row>
    <row r="35" spans="1:20" ht="29.25" customHeight="1">
      <c r="A35" s="276" t="s">
        <v>95</v>
      </c>
      <c r="B35" s="277"/>
      <c r="C35" s="277"/>
      <c r="D35" s="277"/>
      <c r="E35" s="277"/>
      <c r="F35" s="278"/>
      <c r="G35" s="117">
        <f>SUM(G5:G34)</f>
        <v>0</v>
      </c>
      <c r="H35" s="118"/>
      <c r="I35" s="119">
        <f t="shared" ref="I35:T35" si="5">I11+I19+I23+I30+I34</f>
        <v>2724.72</v>
      </c>
      <c r="J35" s="119">
        <f t="shared" si="5"/>
        <v>109.22</v>
      </c>
      <c r="K35" s="119">
        <f t="shared" si="5"/>
        <v>84.97</v>
      </c>
      <c r="L35" s="119">
        <f t="shared" si="5"/>
        <v>354.88000000000005</v>
      </c>
      <c r="M35" s="120">
        <f t="shared" si="5"/>
        <v>927.01</v>
      </c>
      <c r="N35" s="121">
        <f t="shared" si="5"/>
        <v>342.76</v>
      </c>
      <c r="O35" s="121">
        <f t="shared" si="5"/>
        <v>1521.8999999999999</v>
      </c>
      <c r="P35" s="122">
        <f t="shared" si="5"/>
        <v>25.990000000000002</v>
      </c>
      <c r="Q35" s="120">
        <f t="shared" si="5"/>
        <v>1.2689999999999999</v>
      </c>
      <c r="R35" s="121">
        <f t="shared" si="5"/>
        <v>140.44999999999999</v>
      </c>
      <c r="S35" s="121">
        <f t="shared" si="5"/>
        <v>12.621999999999998</v>
      </c>
      <c r="T35" s="122">
        <f t="shared" si="5"/>
        <v>28.523999999999997</v>
      </c>
    </row>
    <row r="36" spans="1:20" ht="15">
      <c r="A36" s="123"/>
      <c r="B36" s="123"/>
      <c r="C36" s="123"/>
      <c r="D36" s="123"/>
      <c r="E36" s="123"/>
      <c r="F36" s="123"/>
      <c r="G36" s="124"/>
      <c r="H36" s="272" t="s">
        <v>96</v>
      </c>
      <c r="I36" s="273"/>
      <c r="J36" s="125">
        <f>J35/(L35/4)</f>
        <v>1.2310640216411179</v>
      </c>
      <c r="K36" s="126">
        <f>K35/(L35/4)</f>
        <v>0.95773219116320996</v>
      </c>
      <c r="L36" s="127">
        <v>4</v>
      </c>
      <c r="M36" s="128"/>
    </row>
    <row r="37" spans="1:20" ht="15">
      <c r="A37" s="129"/>
      <c r="B37" s="129"/>
      <c r="C37" s="129"/>
      <c r="D37" s="129"/>
      <c r="E37" s="129"/>
      <c r="F37" s="129"/>
      <c r="G37" s="130"/>
      <c r="H37" s="129"/>
      <c r="I37" s="130"/>
      <c r="J37" s="130"/>
      <c r="K37" s="130"/>
      <c r="L37" s="130"/>
      <c r="M37" s="128"/>
    </row>
    <row r="38" spans="1:20" ht="15">
      <c r="A38" s="129"/>
      <c r="B38" s="129"/>
      <c r="C38" s="129"/>
      <c r="D38" s="129"/>
      <c r="E38" s="129"/>
      <c r="F38" s="129"/>
      <c r="G38" s="130"/>
      <c r="H38" s="129"/>
      <c r="I38" s="130"/>
      <c r="J38" s="130"/>
      <c r="K38" s="130"/>
      <c r="L38" s="130"/>
      <c r="M38" s="128"/>
    </row>
    <row r="39" spans="1:20" ht="14.25">
      <c r="A39" s="129"/>
    </row>
    <row r="40" spans="1:20" ht="15">
      <c r="A40" s="129"/>
      <c r="B40" s="129"/>
      <c r="C40" s="129"/>
      <c r="D40" s="129"/>
      <c r="E40" s="129"/>
      <c r="F40" s="129"/>
      <c r="G40" s="130"/>
      <c r="H40" s="129"/>
      <c r="I40" s="130"/>
      <c r="J40" s="130"/>
      <c r="K40" s="130"/>
      <c r="L40" s="130"/>
      <c r="M40" s="128"/>
    </row>
    <row r="41" spans="1:20" ht="15">
      <c r="A41" s="129"/>
      <c r="B41" s="129"/>
      <c r="C41" s="129"/>
      <c r="D41" s="129"/>
      <c r="E41" s="129"/>
      <c r="F41" s="129"/>
      <c r="G41" s="130"/>
      <c r="H41" s="129"/>
      <c r="I41" s="130"/>
      <c r="J41" s="130"/>
      <c r="K41" s="130"/>
      <c r="L41" s="130"/>
      <c r="M41" s="128"/>
    </row>
    <row r="42" spans="1:20" ht="15">
      <c r="A42" s="129"/>
      <c r="B42" s="129"/>
      <c r="C42" s="129"/>
      <c r="D42" s="129"/>
      <c r="E42" s="129"/>
      <c r="F42" s="129"/>
      <c r="G42" s="130"/>
      <c r="H42" s="129"/>
      <c r="I42" s="130"/>
      <c r="J42" s="130"/>
      <c r="K42" s="130"/>
      <c r="L42" s="130"/>
      <c r="M42" s="128"/>
    </row>
    <row r="43" spans="1:20" ht="15">
      <c r="A43" s="129"/>
      <c r="B43" s="129"/>
      <c r="C43" s="129"/>
      <c r="D43" s="129"/>
      <c r="E43" s="129"/>
      <c r="F43" s="129"/>
      <c r="G43" s="130"/>
      <c r="H43" s="129"/>
      <c r="I43" s="130"/>
      <c r="J43" s="130"/>
      <c r="K43" s="130"/>
      <c r="L43" s="130"/>
      <c r="M43" s="128"/>
    </row>
  </sheetData>
  <mergeCells count="45">
    <mergeCell ref="A30:F30"/>
    <mergeCell ref="B31:E31"/>
    <mergeCell ref="A31:A33"/>
    <mergeCell ref="B24:E24"/>
    <mergeCell ref="A23:F23"/>
    <mergeCell ref="A24:A29"/>
    <mergeCell ref="B25:E25"/>
    <mergeCell ref="B27:E27"/>
    <mergeCell ref="B29:E29"/>
    <mergeCell ref="B28:E28"/>
    <mergeCell ref="H36:I36"/>
    <mergeCell ref="A34:F34"/>
    <mergeCell ref="B32:E32"/>
    <mergeCell ref="A35:F35"/>
    <mergeCell ref="B33:E33"/>
    <mergeCell ref="A5:A10"/>
    <mergeCell ref="B5:E5"/>
    <mergeCell ref="B6:E6"/>
    <mergeCell ref="B7:E7"/>
    <mergeCell ref="B8:E8"/>
    <mergeCell ref="B9:E9"/>
    <mergeCell ref="B10:E10"/>
    <mergeCell ref="A11:F11"/>
    <mergeCell ref="B12:E12"/>
    <mergeCell ref="B13:E13"/>
    <mergeCell ref="B14:E14"/>
    <mergeCell ref="B15:E15"/>
    <mergeCell ref="A12:A18"/>
    <mergeCell ref="B16:E16"/>
    <mergeCell ref="B17:E17"/>
    <mergeCell ref="B18:E18"/>
    <mergeCell ref="A19:F19"/>
    <mergeCell ref="A20:A22"/>
    <mergeCell ref="B20:E20"/>
    <mergeCell ref="B21:E21"/>
    <mergeCell ref="B22:E22"/>
    <mergeCell ref="A1:T1"/>
    <mergeCell ref="Q2:T2"/>
    <mergeCell ref="A4:T4"/>
    <mergeCell ref="M2:P2"/>
    <mergeCell ref="J2:L2"/>
    <mergeCell ref="I2:I3"/>
    <mergeCell ref="H2:H3"/>
    <mergeCell ref="F2:F3"/>
    <mergeCell ref="A2:E3"/>
  </mergeCells>
  <pageMargins left="0" right="0" top="0" bottom="0" header="0" footer="0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zoomScaleNormal="100" workbookViewId="0">
      <selection activeCell="F26" sqref="A26:XFD26"/>
    </sheetView>
  </sheetViews>
  <sheetFormatPr defaultColWidth="9" defaultRowHeight="12.75"/>
  <cols>
    <col min="1" max="1" width="4.28515625" customWidth="1"/>
    <col min="3" max="3" width="8.85546875" customWidth="1"/>
    <col min="5" max="5" width="23.42578125" customWidth="1"/>
    <col min="6" max="6" width="10.7109375" customWidth="1"/>
    <col min="7" max="7" width="9.7109375" hidden="1" customWidth="1"/>
    <col min="8" max="8" width="7.42578125" bestFit="1" customWidth="1"/>
    <col min="9" max="9" width="15" customWidth="1"/>
    <col min="10" max="11" width="9.140625" bestFit="1" customWidth="1"/>
    <col min="12" max="12" width="11.140625" bestFit="1" customWidth="1"/>
    <col min="13" max="15" width="7" bestFit="1" customWidth="1"/>
    <col min="16" max="16" width="5.42578125" bestFit="1" customWidth="1"/>
    <col min="17" max="17" width="5.7109375" bestFit="1" customWidth="1"/>
    <col min="18" max="19" width="6.140625" bestFit="1" customWidth="1"/>
    <col min="20" max="20" width="5.42578125" bestFit="1" customWidth="1"/>
  </cols>
  <sheetData>
    <row r="1" spans="1:20">
      <c r="A1" s="219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1"/>
    </row>
    <row r="2" spans="1:20" ht="31.5" customHeight="1">
      <c r="A2" s="235" t="s">
        <v>20</v>
      </c>
      <c r="B2" s="236"/>
      <c r="C2" s="236"/>
      <c r="D2" s="236"/>
      <c r="E2" s="237"/>
      <c r="F2" s="231" t="s">
        <v>21</v>
      </c>
      <c r="G2" s="10"/>
      <c r="H2" s="233" t="s">
        <v>22</v>
      </c>
      <c r="I2" s="231" t="s">
        <v>23</v>
      </c>
      <c r="J2" s="228" t="s">
        <v>24</v>
      </c>
      <c r="K2" s="229"/>
      <c r="L2" s="230"/>
      <c r="M2" s="222" t="s">
        <v>25</v>
      </c>
      <c r="N2" s="223"/>
      <c r="O2" s="223"/>
      <c r="P2" s="224"/>
      <c r="Q2" s="222" t="s">
        <v>26</v>
      </c>
      <c r="R2" s="223"/>
      <c r="S2" s="223"/>
      <c r="T2" s="224"/>
    </row>
    <row r="3" spans="1:20" ht="30.75" customHeight="1">
      <c r="A3" s="238"/>
      <c r="B3" s="239"/>
      <c r="C3" s="239"/>
      <c r="D3" s="239"/>
      <c r="E3" s="240"/>
      <c r="F3" s="232"/>
      <c r="G3" s="11" t="s">
        <v>27</v>
      </c>
      <c r="H3" s="234"/>
      <c r="I3" s="232"/>
      <c r="J3" s="12" t="s">
        <v>28</v>
      </c>
      <c r="K3" s="13" t="s">
        <v>29</v>
      </c>
      <c r="L3" s="14" t="s">
        <v>30</v>
      </c>
      <c r="M3" s="15" t="s">
        <v>31</v>
      </c>
      <c r="N3" s="16" t="s">
        <v>32</v>
      </c>
      <c r="O3" s="16" t="s">
        <v>33</v>
      </c>
      <c r="P3" s="17" t="s">
        <v>34</v>
      </c>
      <c r="Q3" s="15" t="s">
        <v>35</v>
      </c>
      <c r="R3" s="16" t="s">
        <v>36</v>
      </c>
      <c r="S3" s="16" t="s">
        <v>37</v>
      </c>
      <c r="T3" s="17" t="s">
        <v>38</v>
      </c>
    </row>
    <row r="4" spans="1:20">
      <c r="A4" s="225" t="s">
        <v>131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7"/>
    </row>
    <row r="5" spans="1:20" ht="15" customHeight="1">
      <c r="A5" s="279" t="s">
        <v>132</v>
      </c>
      <c r="B5" s="263" t="s">
        <v>100</v>
      </c>
      <c r="C5" s="264"/>
      <c r="D5" s="264"/>
      <c r="E5" s="265"/>
      <c r="F5" s="29" t="s">
        <v>101</v>
      </c>
      <c r="G5" s="30"/>
      <c r="H5" s="31" t="s">
        <v>102</v>
      </c>
      <c r="I5" s="32">
        <v>183.2</v>
      </c>
      <c r="J5" s="33">
        <v>4.96</v>
      </c>
      <c r="K5" s="34">
        <v>7.75</v>
      </c>
      <c r="L5" s="35">
        <v>24.24</v>
      </c>
      <c r="M5" s="25">
        <v>8.4</v>
      </c>
      <c r="N5" s="25">
        <v>1</v>
      </c>
      <c r="O5" s="25">
        <v>20.5</v>
      </c>
      <c r="P5" s="27">
        <v>0.33</v>
      </c>
      <c r="Q5" s="27">
        <v>3.3000000000000002E-2</v>
      </c>
      <c r="R5" s="26">
        <v>0</v>
      </c>
      <c r="S5" s="26">
        <v>0.04</v>
      </c>
      <c r="T5" s="27">
        <v>0.4</v>
      </c>
    </row>
    <row r="6" spans="1:20" ht="15" customHeight="1">
      <c r="A6" s="261"/>
      <c r="B6" s="266" t="s">
        <v>316</v>
      </c>
      <c r="C6" s="267"/>
      <c r="D6" s="267"/>
      <c r="E6" s="268"/>
      <c r="F6" s="18" t="s">
        <v>47</v>
      </c>
      <c r="G6" s="19"/>
      <c r="H6" s="20" t="s">
        <v>48</v>
      </c>
      <c r="I6" s="21">
        <v>108</v>
      </c>
      <c r="J6" s="22">
        <v>6.96</v>
      </c>
      <c r="K6" s="23">
        <v>8.84</v>
      </c>
      <c r="L6" s="144">
        <v>0</v>
      </c>
      <c r="M6" s="37">
        <v>112</v>
      </c>
      <c r="N6" s="38">
        <v>3.25</v>
      </c>
      <c r="O6" s="38">
        <v>86</v>
      </c>
      <c r="P6" s="39">
        <v>0.15</v>
      </c>
      <c r="Q6" s="40">
        <v>5.0000000000000001E-3</v>
      </c>
      <c r="R6" s="38">
        <v>0.11</v>
      </c>
      <c r="S6" s="38">
        <v>3.9E-2</v>
      </c>
      <c r="T6" s="39">
        <v>2.2000000000000002</v>
      </c>
    </row>
    <row r="7" spans="1:20" ht="14.25" customHeight="1">
      <c r="A7" s="261"/>
      <c r="B7" s="284" t="s">
        <v>133</v>
      </c>
      <c r="C7" s="248"/>
      <c r="D7" s="248"/>
      <c r="E7" s="285"/>
      <c r="F7" s="41" t="s">
        <v>134</v>
      </c>
      <c r="H7" t="s">
        <v>99</v>
      </c>
      <c r="I7" s="32">
        <v>272</v>
      </c>
      <c r="J7" s="33">
        <v>8.6</v>
      </c>
      <c r="K7" s="34">
        <v>3.84</v>
      </c>
      <c r="L7" s="35">
        <v>51.01</v>
      </c>
      <c r="M7" s="25">
        <v>110</v>
      </c>
      <c r="N7" s="26">
        <v>9</v>
      </c>
      <c r="O7" s="26">
        <v>165.97</v>
      </c>
      <c r="P7" s="27">
        <v>0.9</v>
      </c>
      <c r="Q7" s="28">
        <v>0.09</v>
      </c>
      <c r="R7" s="26">
        <v>0.72</v>
      </c>
      <c r="S7" s="26">
        <v>0</v>
      </c>
      <c r="T7" s="27">
        <v>0.15</v>
      </c>
    </row>
    <row r="8" spans="1:20" ht="13.5" customHeight="1">
      <c r="A8" s="281"/>
      <c r="B8" s="258" t="s">
        <v>135</v>
      </c>
      <c r="C8" s="251"/>
      <c r="D8" s="251"/>
      <c r="E8" s="259"/>
      <c r="F8" s="18" t="s">
        <v>50</v>
      </c>
      <c r="G8" s="19"/>
      <c r="H8" s="41" t="s">
        <v>136</v>
      </c>
      <c r="I8" s="21">
        <v>100.6</v>
      </c>
      <c r="J8" s="22">
        <v>3.17</v>
      </c>
      <c r="K8" s="134">
        <v>2.68</v>
      </c>
      <c r="L8" s="24">
        <v>15.95</v>
      </c>
      <c r="M8" s="37">
        <v>125.78</v>
      </c>
      <c r="N8" s="38">
        <v>14</v>
      </c>
      <c r="O8" s="38">
        <v>90</v>
      </c>
      <c r="P8" s="39">
        <v>0.13</v>
      </c>
      <c r="Q8" s="40">
        <v>0.04</v>
      </c>
      <c r="R8" s="38">
        <v>1.3</v>
      </c>
      <c r="S8" s="38">
        <v>0.02</v>
      </c>
      <c r="T8" s="39">
        <v>0.02</v>
      </c>
    </row>
    <row r="9" spans="1:20">
      <c r="A9" s="286" t="s">
        <v>54</v>
      </c>
      <c r="B9" s="287"/>
      <c r="C9" s="287"/>
      <c r="D9" s="287"/>
      <c r="E9" s="287"/>
      <c r="F9" s="288"/>
      <c r="G9" s="131"/>
      <c r="H9" s="145"/>
      <c r="I9" s="132">
        <f t="shared" ref="I9:T9" si="0">SUM(I5:I8)</f>
        <v>663.80000000000007</v>
      </c>
      <c r="J9" s="56">
        <f t="shared" si="0"/>
        <v>23.689999999999998</v>
      </c>
      <c r="K9" s="57">
        <f t="shared" si="0"/>
        <v>23.11</v>
      </c>
      <c r="L9" s="58">
        <f t="shared" si="0"/>
        <v>91.2</v>
      </c>
      <c r="M9" s="59">
        <f t="shared" si="0"/>
        <v>356.18</v>
      </c>
      <c r="N9" s="60">
        <f t="shared" si="0"/>
        <v>27.25</v>
      </c>
      <c r="O9" s="60">
        <f t="shared" si="0"/>
        <v>362.47</v>
      </c>
      <c r="P9" s="61">
        <f t="shared" si="0"/>
        <v>1.5099999999999998</v>
      </c>
      <c r="Q9" s="59">
        <f t="shared" si="0"/>
        <v>0.16800000000000001</v>
      </c>
      <c r="R9" s="60">
        <f t="shared" si="0"/>
        <v>2.13</v>
      </c>
      <c r="S9" s="60">
        <f t="shared" si="0"/>
        <v>9.9000000000000005E-2</v>
      </c>
      <c r="T9" s="62">
        <f t="shared" si="0"/>
        <v>2.77</v>
      </c>
    </row>
    <row r="10" spans="1:20" ht="14.25">
      <c r="A10" s="244" t="s">
        <v>55</v>
      </c>
      <c r="B10" s="247" t="s">
        <v>137</v>
      </c>
      <c r="C10" s="248"/>
      <c r="D10" s="248"/>
      <c r="E10" s="249"/>
      <c r="F10" s="29" t="s">
        <v>57</v>
      </c>
      <c r="G10" s="146"/>
      <c r="H10" s="69" t="s">
        <v>138</v>
      </c>
      <c r="I10" s="32">
        <v>99.5</v>
      </c>
      <c r="J10" s="147">
        <v>1.75</v>
      </c>
      <c r="K10" s="148">
        <v>6.18</v>
      </c>
      <c r="L10" s="35">
        <v>9.25</v>
      </c>
      <c r="M10" s="25">
        <v>48</v>
      </c>
      <c r="N10" s="26">
        <v>8</v>
      </c>
      <c r="O10" s="26">
        <v>95</v>
      </c>
      <c r="P10" s="27">
        <v>1</v>
      </c>
      <c r="Q10" s="28">
        <v>0.02</v>
      </c>
      <c r="R10" s="26">
        <v>13</v>
      </c>
      <c r="S10" s="26">
        <v>0</v>
      </c>
      <c r="T10" s="27">
        <v>3.8</v>
      </c>
    </row>
    <row r="11" spans="1:20" ht="15" customHeight="1">
      <c r="A11" s="245"/>
      <c r="B11" s="247" t="s">
        <v>139</v>
      </c>
      <c r="C11" s="248"/>
      <c r="D11" s="248"/>
      <c r="E11" s="249"/>
      <c r="F11" s="68" t="s">
        <v>77</v>
      </c>
      <c r="G11" s="30"/>
      <c r="H11" s="133" t="s">
        <v>140</v>
      </c>
      <c r="I11" s="138">
        <v>91.2</v>
      </c>
      <c r="J11" s="33">
        <v>1.87</v>
      </c>
      <c r="K11" s="34">
        <v>2.2000000000000002</v>
      </c>
      <c r="L11" s="35">
        <v>13.5</v>
      </c>
      <c r="M11" s="64">
        <v>45.98</v>
      </c>
      <c r="N11" s="65">
        <v>13.2</v>
      </c>
      <c r="O11" s="65">
        <v>67.2</v>
      </c>
      <c r="P11" s="66">
        <v>0.88</v>
      </c>
      <c r="Q11" s="67">
        <v>9.6000000000000002E-2</v>
      </c>
      <c r="R11" s="65">
        <v>9.6</v>
      </c>
      <c r="S11" s="65">
        <v>0.32</v>
      </c>
      <c r="T11" s="66">
        <v>0.56000000000000005</v>
      </c>
    </row>
    <row r="12" spans="1:20" ht="16.5" customHeight="1">
      <c r="A12" s="245"/>
      <c r="B12" s="289" t="s">
        <v>141</v>
      </c>
      <c r="C12" s="290"/>
      <c r="D12" s="290"/>
      <c r="E12" s="291"/>
      <c r="F12" s="18" t="s">
        <v>42</v>
      </c>
      <c r="G12" s="19"/>
      <c r="H12" s="41" t="s">
        <v>142</v>
      </c>
      <c r="I12" s="138">
        <v>307</v>
      </c>
      <c r="J12" s="33">
        <v>15.12</v>
      </c>
      <c r="K12" s="34">
        <v>21.51</v>
      </c>
      <c r="L12" s="35">
        <v>12.61</v>
      </c>
      <c r="M12" s="64">
        <v>10.3</v>
      </c>
      <c r="N12" s="65">
        <v>15</v>
      </c>
      <c r="O12" s="65">
        <v>135.80000000000001</v>
      </c>
      <c r="P12" s="66">
        <v>1.6</v>
      </c>
      <c r="Q12" s="67">
        <v>0.03</v>
      </c>
      <c r="R12" s="65">
        <v>0</v>
      </c>
      <c r="S12" s="65">
        <v>0.05</v>
      </c>
      <c r="T12" s="66">
        <v>1.8</v>
      </c>
    </row>
    <row r="13" spans="1:20" ht="15.75" hidden="1" customHeight="1">
      <c r="A13" s="245"/>
      <c r="B13" s="255"/>
      <c r="C13" s="256"/>
      <c r="D13" s="256"/>
      <c r="E13" s="257"/>
      <c r="F13" s="18"/>
      <c r="G13" s="19"/>
      <c r="H13" s="70"/>
      <c r="I13" s="21"/>
      <c r="J13" s="22"/>
      <c r="K13" s="23"/>
      <c r="L13" s="24"/>
      <c r="M13" s="37"/>
      <c r="N13" s="38"/>
      <c r="O13" s="38"/>
      <c r="P13" s="39"/>
      <c r="Q13" s="40"/>
      <c r="R13" s="38"/>
      <c r="S13" s="38"/>
      <c r="T13" s="39"/>
    </row>
    <row r="14" spans="1:20" ht="15.75" hidden="1" customHeight="1">
      <c r="A14" s="245"/>
      <c r="B14" s="258"/>
      <c r="C14" s="251"/>
      <c r="D14" s="251"/>
      <c r="E14" s="259"/>
      <c r="F14" s="18"/>
      <c r="G14" s="19"/>
      <c r="H14" s="70"/>
      <c r="I14" s="21"/>
      <c r="J14" s="22"/>
      <c r="K14" s="23"/>
      <c r="L14" s="24"/>
      <c r="M14" s="37"/>
      <c r="N14" s="38"/>
      <c r="O14" s="38"/>
      <c r="P14" s="39"/>
      <c r="Q14" s="40"/>
      <c r="R14" s="38"/>
      <c r="S14" s="38"/>
      <c r="T14" s="39"/>
    </row>
    <row r="15" spans="1:20" ht="14.25" customHeight="1">
      <c r="A15" s="245"/>
      <c r="B15" s="253" t="s">
        <v>368</v>
      </c>
      <c r="C15" s="251"/>
      <c r="D15" s="251"/>
      <c r="E15" s="254"/>
      <c r="F15" s="149" t="s">
        <v>45</v>
      </c>
      <c r="G15" s="19"/>
      <c r="H15" s="20" t="s">
        <v>369</v>
      </c>
      <c r="I15" s="21">
        <v>243.1</v>
      </c>
      <c r="J15" s="22">
        <v>13</v>
      </c>
      <c r="K15" s="23">
        <v>6.53</v>
      </c>
      <c r="L15" s="24">
        <v>33.4</v>
      </c>
      <c r="M15" s="37">
        <v>65.8</v>
      </c>
      <c r="N15" s="38">
        <v>21.7</v>
      </c>
      <c r="O15" s="38">
        <v>78.8</v>
      </c>
      <c r="P15" s="39">
        <v>0.9</v>
      </c>
      <c r="Q15" s="40">
        <v>7.0000000000000007E-2</v>
      </c>
      <c r="R15" s="38">
        <v>5.6</v>
      </c>
      <c r="S15" s="38">
        <v>0.05</v>
      </c>
      <c r="T15" s="39">
        <v>2.9</v>
      </c>
    </row>
    <row r="16" spans="1:20" ht="15" thickBot="1">
      <c r="A16" s="245"/>
      <c r="B16" s="253" t="s">
        <v>146</v>
      </c>
      <c r="C16" s="251"/>
      <c r="D16" s="251"/>
      <c r="E16" s="254"/>
      <c r="F16" s="150" t="s">
        <v>66</v>
      </c>
      <c r="G16" s="19"/>
      <c r="H16" s="20" t="s">
        <v>67</v>
      </c>
      <c r="I16" s="21">
        <v>114.8</v>
      </c>
      <c r="J16" s="22">
        <v>0.78</v>
      </c>
      <c r="K16" s="23">
        <v>0.05</v>
      </c>
      <c r="L16" s="24">
        <v>27.63</v>
      </c>
      <c r="M16" s="37">
        <v>32.32</v>
      </c>
      <c r="N16" s="38">
        <v>14.56</v>
      </c>
      <c r="O16" s="38">
        <v>21.9</v>
      </c>
      <c r="P16" s="39">
        <v>0.48</v>
      </c>
      <c r="Q16" s="40">
        <v>0.02</v>
      </c>
      <c r="R16" s="38">
        <v>0.6</v>
      </c>
      <c r="S16" s="38">
        <v>0</v>
      </c>
      <c r="T16" s="39">
        <v>0.1</v>
      </c>
    </row>
    <row r="17" spans="1:20" s="206" customFormat="1" ht="13.5" thickBot="1">
      <c r="A17" s="311"/>
      <c r="B17" s="377" t="s">
        <v>76</v>
      </c>
      <c r="C17" s="378"/>
      <c r="D17" s="378"/>
      <c r="E17" s="379"/>
      <c r="F17" s="380" t="s">
        <v>77</v>
      </c>
      <c r="G17" s="381"/>
      <c r="H17" s="382" t="s">
        <v>78</v>
      </c>
      <c r="I17" s="328">
        <v>100.4</v>
      </c>
      <c r="J17" s="329">
        <v>1.4</v>
      </c>
      <c r="K17" s="330">
        <v>0.4</v>
      </c>
      <c r="L17" s="331">
        <v>22.8</v>
      </c>
      <c r="M17" s="332">
        <v>34</v>
      </c>
      <c r="N17" s="333">
        <v>12</v>
      </c>
      <c r="O17" s="333">
        <v>36</v>
      </c>
      <c r="P17" s="334">
        <v>0.6</v>
      </c>
      <c r="Q17" s="335">
        <v>0.02</v>
      </c>
      <c r="R17" s="333">
        <v>14.8</v>
      </c>
      <c r="S17" s="383">
        <v>0.04</v>
      </c>
      <c r="T17" s="334">
        <v>0.2</v>
      </c>
    </row>
    <row r="18" spans="1:20" ht="15" thickBot="1">
      <c r="A18" s="245"/>
      <c r="B18" s="250" t="s">
        <v>68</v>
      </c>
      <c r="C18" s="251"/>
      <c r="D18" s="251"/>
      <c r="E18" s="252"/>
      <c r="F18" s="71" t="s">
        <v>69</v>
      </c>
      <c r="G18" s="72"/>
      <c r="H18" s="44"/>
      <c r="I18" s="73">
        <v>87</v>
      </c>
      <c r="J18" s="74">
        <v>3.3</v>
      </c>
      <c r="K18" s="75">
        <v>0.6</v>
      </c>
      <c r="L18" s="76">
        <v>16.7</v>
      </c>
      <c r="M18" s="77">
        <v>17.5</v>
      </c>
      <c r="N18" s="78">
        <v>23.5</v>
      </c>
      <c r="O18" s="78">
        <v>79</v>
      </c>
      <c r="P18" s="79">
        <v>1.94</v>
      </c>
      <c r="Q18" s="80">
        <v>0.08</v>
      </c>
      <c r="R18" s="78">
        <v>0</v>
      </c>
      <c r="S18" s="78">
        <v>0</v>
      </c>
      <c r="T18" s="79">
        <v>1.1599999999999999</v>
      </c>
    </row>
    <row r="19" spans="1:20" ht="13.5" customHeight="1">
      <c r="A19" s="246"/>
      <c r="B19" s="253" t="s">
        <v>52</v>
      </c>
      <c r="C19" s="251"/>
      <c r="D19" s="251"/>
      <c r="E19" s="254"/>
      <c r="F19" s="82" t="s">
        <v>53</v>
      </c>
      <c r="G19" s="43"/>
      <c r="H19" s="44"/>
      <c r="I19" s="45">
        <v>58.8</v>
      </c>
      <c r="J19" s="46">
        <v>1.98</v>
      </c>
      <c r="K19" s="47">
        <v>0.25</v>
      </c>
      <c r="L19" s="48">
        <v>12.1</v>
      </c>
      <c r="M19" s="49">
        <v>5.8</v>
      </c>
      <c r="N19" s="50">
        <v>8.3000000000000007</v>
      </c>
      <c r="O19" s="50">
        <v>21.7</v>
      </c>
      <c r="P19" s="51">
        <v>0.5</v>
      </c>
      <c r="Q19" s="52">
        <v>0.04</v>
      </c>
      <c r="R19" s="50">
        <v>0</v>
      </c>
      <c r="S19" s="50">
        <v>0</v>
      </c>
      <c r="T19" s="51">
        <v>0.32</v>
      </c>
    </row>
    <row r="20" spans="1:20">
      <c r="A20" s="241" t="s">
        <v>70</v>
      </c>
      <c r="B20" s="242"/>
      <c r="C20" s="242"/>
      <c r="D20" s="242"/>
      <c r="E20" s="242"/>
      <c r="F20" s="243"/>
      <c r="G20" s="43"/>
      <c r="H20" s="44"/>
      <c r="I20" s="83">
        <f t="shared" ref="I20:T20" si="1">SUM(I10:I19)</f>
        <v>1101.8</v>
      </c>
      <c r="J20" s="84">
        <f t="shared" si="1"/>
        <v>39.199999999999989</v>
      </c>
      <c r="K20" s="85">
        <f t="shared" si="1"/>
        <v>37.72</v>
      </c>
      <c r="L20" s="86">
        <f t="shared" si="1"/>
        <v>147.98999999999998</v>
      </c>
      <c r="M20" s="87">
        <f t="shared" si="1"/>
        <v>259.7</v>
      </c>
      <c r="N20" s="88">
        <f t="shared" si="1"/>
        <v>116.26</v>
      </c>
      <c r="O20" s="88">
        <f t="shared" si="1"/>
        <v>535.40000000000009</v>
      </c>
      <c r="P20" s="89">
        <f t="shared" si="1"/>
        <v>7.8999999999999986</v>
      </c>
      <c r="Q20" s="87">
        <f t="shared" si="1"/>
        <v>0.376</v>
      </c>
      <c r="R20" s="88">
        <f t="shared" si="1"/>
        <v>43.600000000000009</v>
      </c>
      <c r="S20" s="88">
        <f t="shared" si="1"/>
        <v>0.45999999999999996</v>
      </c>
      <c r="T20" s="90">
        <f t="shared" si="1"/>
        <v>10.839999999999998</v>
      </c>
    </row>
    <row r="21" spans="1:20" ht="14.25">
      <c r="A21" s="279" t="s">
        <v>114</v>
      </c>
      <c r="B21" s="247" t="s">
        <v>147</v>
      </c>
      <c r="C21" s="248"/>
      <c r="D21" s="248"/>
      <c r="E21" s="249"/>
      <c r="F21" s="18" t="s">
        <v>148</v>
      </c>
      <c r="G21" s="19"/>
      <c r="H21" s="20" t="s">
        <v>149</v>
      </c>
      <c r="I21" s="21">
        <v>310.8</v>
      </c>
      <c r="J21" s="22">
        <v>15.5</v>
      </c>
      <c r="K21" s="23">
        <v>12.1</v>
      </c>
      <c r="L21" s="24">
        <v>39.799999999999997</v>
      </c>
      <c r="M21" s="151">
        <v>108</v>
      </c>
      <c r="N21" s="38">
        <v>10</v>
      </c>
      <c r="O21" s="38">
        <v>141.9</v>
      </c>
      <c r="P21" s="39">
        <v>0.6</v>
      </c>
      <c r="Q21" s="40">
        <v>7.0000000000000007E-2</v>
      </c>
      <c r="R21" s="38">
        <v>0.6</v>
      </c>
      <c r="S21" s="38">
        <v>7.0000000000000007E-2</v>
      </c>
      <c r="T21" s="39">
        <v>8.0000000000000002E-3</v>
      </c>
    </row>
    <row r="22" spans="1:20" ht="14.25">
      <c r="A22" s="281"/>
      <c r="B22" s="258" t="s">
        <v>150</v>
      </c>
      <c r="C22" s="251"/>
      <c r="D22" s="251"/>
      <c r="E22" s="259"/>
      <c r="F22" s="18" t="s">
        <v>77</v>
      </c>
      <c r="G22" s="19"/>
      <c r="H22" s="20"/>
      <c r="I22" s="21">
        <v>118</v>
      </c>
      <c r="J22" s="22">
        <v>5.6</v>
      </c>
      <c r="K22" s="23">
        <v>6.4</v>
      </c>
      <c r="L22" s="24">
        <v>9.4</v>
      </c>
      <c r="M22" s="37">
        <v>192</v>
      </c>
      <c r="N22" s="38">
        <v>26</v>
      </c>
      <c r="O22" s="38">
        <v>154</v>
      </c>
      <c r="P22" s="39">
        <v>1</v>
      </c>
      <c r="Q22" s="40">
        <v>0.2</v>
      </c>
      <c r="R22" s="38">
        <v>12</v>
      </c>
      <c r="S22" s="38">
        <v>0.12</v>
      </c>
      <c r="T22" s="39">
        <v>0</v>
      </c>
    </row>
    <row r="23" spans="1:20">
      <c r="A23" s="241" t="s">
        <v>79</v>
      </c>
      <c r="B23" s="242"/>
      <c r="C23" s="242"/>
      <c r="D23" s="242"/>
      <c r="E23" s="242"/>
      <c r="F23" s="243"/>
      <c r="G23" s="43"/>
      <c r="H23" s="44"/>
      <c r="I23" s="83">
        <f t="shared" ref="I23:T23" si="2">SUM(I21:I22)</f>
        <v>428.8</v>
      </c>
      <c r="J23" s="84">
        <f t="shared" si="2"/>
        <v>21.1</v>
      </c>
      <c r="K23" s="85">
        <f t="shared" si="2"/>
        <v>18.5</v>
      </c>
      <c r="L23" s="86">
        <f t="shared" si="2"/>
        <v>49.199999999999996</v>
      </c>
      <c r="M23" s="87">
        <f t="shared" si="2"/>
        <v>300</v>
      </c>
      <c r="N23" s="88">
        <f t="shared" si="2"/>
        <v>36</v>
      </c>
      <c r="O23" s="88">
        <f t="shared" si="2"/>
        <v>295.89999999999998</v>
      </c>
      <c r="P23" s="90">
        <f t="shared" si="2"/>
        <v>1.6</v>
      </c>
      <c r="Q23" s="87">
        <f t="shared" si="2"/>
        <v>0.27</v>
      </c>
      <c r="R23" s="88">
        <f t="shared" si="2"/>
        <v>12.6</v>
      </c>
      <c r="S23" s="88">
        <f t="shared" si="2"/>
        <v>0.19</v>
      </c>
      <c r="T23" s="90">
        <f t="shared" si="2"/>
        <v>8.0000000000000002E-3</v>
      </c>
    </row>
    <row r="24" spans="1:20" ht="15" customHeight="1">
      <c r="A24" s="260" t="s">
        <v>151</v>
      </c>
      <c r="B24" s="263" t="s">
        <v>152</v>
      </c>
      <c r="C24" s="264"/>
      <c r="D24" s="264"/>
      <c r="E24" s="265"/>
      <c r="F24" s="18" t="s">
        <v>57</v>
      </c>
      <c r="G24" s="19"/>
      <c r="H24" s="41" t="s">
        <v>153</v>
      </c>
      <c r="I24" s="138">
        <v>153</v>
      </c>
      <c r="J24" s="33">
        <v>11.94</v>
      </c>
      <c r="K24" s="34">
        <v>10.119999999999999</v>
      </c>
      <c r="L24" s="35">
        <v>3.51</v>
      </c>
      <c r="M24" s="64">
        <v>39.869999999999997</v>
      </c>
      <c r="N24" s="65">
        <v>7.1</v>
      </c>
      <c r="O24" s="65">
        <v>93.53</v>
      </c>
      <c r="P24" s="66">
        <v>1.01</v>
      </c>
      <c r="Q24" s="67">
        <v>0.06</v>
      </c>
      <c r="R24" s="65">
        <v>2.09</v>
      </c>
      <c r="S24" s="65">
        <v>0.04</v>
      </c>
      <c r="T24" s="66">
        <v>12.6</v>
      </c>
    </row>
    <row r="25" spans="1:20" ht="14.25">
      <c r="A25" s="261"/>
      <c r="B25" s="258" t="s">
        <v>154</v>
      </c>
      <c r="C25" s="251"/>
      <c r="D25" s="251"/>
      <c r="E25" s="259"/>
      <c r="F25" s="18" t="s">
        <v>155</v>
      </c>
      <c r="G25" s="19"/>
      <c r="H25" s="20" t="s">
        <v>156</v>
      </c>
      <c r="I25" s="21">
        <v>214</v>
      </c>
      <c r="J25" s="22">
        <v>4.7</v>
      </c>
      <c r="K25" s="23">
        <v>12.9</v>
      </c>
      <c r="L25" s="24">
        <v>34</v>
      </c>
      <c r="M25" s="37">
        <v>52</v>
      </c>
      <c r="N25" s="38">
        <v>31</v>
      </c>
      <c r="O25" s="38">
        <v>132</v>
      </c>
      <c r="P25" s="39">
        <v>1.8</v>
      </c>
      <c r="Q25" s="40">
        <v>0.23</v>
      </c>
      <c r="R25" s="38">
        <v>31.7</v>
      </c>
      <c r="S25" s="38">
        <v>0</v>
      </c>
      <c r="T25" s="39">
        <v>2.6</v>
      </c>
    </row>
    <row r="26" spans="1:20" ht="15" thickBot="1">
      <c r="A26" s="261"/>
      <c r="B26" s="269" t="s">
        <v>52</v>
      </c>
      <c r="C26" s="270"/>
      <c r="D26" s="270"/>
      <c r="E26" s="271"/>
      <c r="F26" s="42" t="s">
        <v>69</v>
      </c>
      <c r="G26" s="43"/>
      <c r="H26" s="44"/>
      <c r="I26" s="45">
        <v>117.5</v>
      </c>
      <c r="J26" s="46">
        <v>3.95</v>
      </c>
      <c r="K26" s="47">
        <v>0.5</v>
      </c>
      <c r="L26" s="48">
        <v>24.15</v>
      </c>
      <c r="M26" s="49">
        <v>11.5</v>
      </c>
      <c r="N26" s="50">
        <v>16.5</v>
      </c>
      <c r="O26" s="50">
        <v>43.5</v>
      </c>
      <c r="P26" s="51">
        <v>1</v>
      </c>
      <c r="Q26" s="52">
        <v>0.08</v>
      </c>
      <c r="R26" s="50">
        <v>0</v>
      </c>
      <c r="S26" s="50">
        <v>0</v>
      </c>
      <c r="T26" s="51">
        <v>0.65</v>
      </c>
    </row>
    <row r="27" spans="1:20" ht="14.25" customHeight="1">
      <c r="A27" s="262"/>
      <c r="B27" s="247" t="s">
        <v>72</v>
      </c>
      <c r="C27" s="248"/>
      <c r="D27" s="248"/>
      <c r="E27" s="249"/>
      <c r="F27" s="42" t="s">
        <v>73</v>
      </c>
      <c r="G27" s="43"/>
      <c r="H27" s="44"/>
      <c r="I27" s="45">
        <v>71.67</v>
      </c>
      <c r="J27" s="46">
        <v>1.65</v>
      </c>
      <c r="K27" s="91">
        <v>0.4</v>
      </c>
      <c r="L27" s="48">
        <v>14.98</v>
      </c>
      <c r="M27" s="49">
        <v>38</v>
      </c>
      <c r="N27" s="50">
        <v>24</v>
      </c>
      <c r="O27" s="50">
        <v>32</v>
      </c>
      <c r="P27" s="51">
        <v>4.5999999999999996</v>
      </c>
      <c r="Q27" s="52">
        <v>0.04</v>
      </c>
      <c r="R27" s="50">
        <v>10</v>
      </c>
      <c r="S27" s="50">
        <v>0.04</v>
      </c>
      <c r="T27" s="51">
        <v>0.8</v>
      </c>
    </row>
    <row r="28" spans="1:20">
      <c r="A28" s="241" t="s">
        <v>157</v>
      </c>
      <c r="B28" s="242"/>
      <c r="C28" s="242"/>
      <c r="D28" s="242"/>
      <c r="E28" s="242"/>
      <c r="F28" s="243"/>
      <c r="G28" s="95"/>
      <c r="H28" s="94"/>
      <c r="I28" s="96">
        <f>SUM(I24:I27)</f>
        <v>556.16999999999996</v>
      </c>
      <c r="J28" s="97">
        <f>SUM(J24:J27)</f>
        <v>22.24</v>
      </c>
      <c r="K28" s="97">
        <f>SUM(K24:K27)</f>
        <v>23.919999999999998</v>
      </c>
      <c r="L28" s="86">
        <f>SUM(L24:L27)</f>
        <v>76.64</v>
      </c>
      <c r="M28" s="98">
        <f>SUM(M24:M27)</f>
        <v>141.37</v>
      </c>
      <c r="N28" s="98">
        <f>SUM(N24:N27)</f>
        <v>78.599999999999994</v>
      </c>
      <c r="O28" s="98">
        <f>SUM(O24:O27)</f>
        <v>301.02999999999997</v>
      </c>
      <c r="P28" s="90">
        <f>SUM(P24:P27)</f>
        <v>8.41</v>
      </c>
      <c r="Q28" s="98">
        <f>SUM(Q24:Q27)</f>
        <v>0.41000000000000003</v>
      </c>
      <c r="R28" s="98">
        <f>SUM(R24:R27)</f>
        <v>43.79</v>
      </c>
      <c r="S28" s="98">
        <f>SUM(S24:S27)</f>
        <v>0.08</v>
      </c>
      <c r="T28" s="90">
        <f>SUM(T24:T27)</f>
        <v>16.649999999999999</v>
      </c>
    </row>
    <row r="29" spans="1:20" ht="14.25">
      <c r="A29" s="244" t="s">
        <v>158</v>
      </c>
      <c r="B29" s="247" t="s">
        <v>91</v>
      </c>
      <c r="C29" s="248"/>
      <c r="D29" s="248"/>
      <c r="E29" s="249"/>
      <c r="F29" s="99" t="s">
        <v>84</v>
      </c>
      <c r="G29" s="93"/>
      <c r="H29" s="94" t="s">
        <v>92</v>
      </c>
      <c r="I29" s="100">
        <v>73.5</v>
      </c>
      <c r="J29" s="101">
        <v>4.2</v>
      </c>
      <c r="K29" s="102">
        <v>3.7</v>
      </c>
      <c r="L29" s="103">
        <v>2.94</v>
      </c>
      <c r="M29" s="104">
        <v>176</v>
      </c>
      <c r="N29" s="105">
        <v>20</v>
      </c>
      <c r="O29" s="105">
        <v>132</v>
      </c>
      <c r="P29" s="106">
        <v>0.15</v>
      </c>
      <c r="Q29" s="107">
        <v>0.06</v>
      </c>
      <c r="R29" s="105">
        <v>1</v>
      </c>
      <c r="S29" s="105">
        <v>0.03</v>
      </c>
      <c r="T29" s="106">
        <v>7.0000000000000007E-2</v>
      </c>
    </row>
    <row r="30" spans="1:20" ht="14.25">
      <c r="A30" s="245"/>
      <c r="B30" s="250" t="s">
        <v>68</v>
      </c>
      <c r="C30" s="251"/>
      <c r="D30" s="251"/>
      <c r="E30" s="252"/>
      <c r="F30" s="71" t="s">
        <v>93</v>
      </c>
      <c r="G30" s="72"/>
      <c r="H30" s="44"/>
      <c r="I30" s="73">
        <v>52.2</v>
      </c>
      <c r="J30" s="108">
        <v>1.98</v>
      </c>
      <c r="K30" s="109">
        <v>0.36</v>
      </c>
      <c r="L30" s="110">
        <v>10</v>
      </c>
      <c r="M30" s="111">
        <v>10.5</v>
      </c>
      <c r="N30" s="112">
        <v>14.1</v>
      </c>
      <c r="O30" s="112">
        <v>47.4</v>
      </c>
      <c r="P30" s="113">
        <v>1.2</v>
      </c>
      <c r="Q30" s="114">
        <v>0.05</v>
      </c>
      <c r="R30" s="112">
        <v>0</v>
      </c>
      <c r="S30" s="112">
        <v>0</v>
      </c>
      <c r="T30" s="113">
        <v>0.7</v>
      </c>
    </row>
    <row r="31" spans="1:20" ht="16.5" customHeight="1">
      <c r="A31" s="246"/>
      <c r="B31" s="269" t="s">
        <v>52</v>
      </c>
      <c r="C31" s="270"/>
      <c r="D31" s="270"/>
      <c r="E31" s="271"/>
      <c r="F31" s="42" t="s">
        <v>69</v>
      </c>
      <c r="G31" s="43"/>
      <c r="H31" s="44"/>
      <c r="I31" s="45">
        <v>117.5</v>
      </c>
      <c r="J31" s="46">
        <v>3.95</v>
      </c>
      <c r="K31" s="47">
        <v>0.5</v>
      </c>
      <c r="L31" s="48">
        <v>24.15</v>
      </c>
      <c r="M31" s="49">
        <v>11.5</v>
      </c>
      <c r="N31" s="50">
        <v>16.5</v>
      </c>
      <c r="O31" s="50">
        <v>43.5</v>
      </c>
      <c r="P31" s="51">
        <v>1</v>
      </c>
      <c r="Q31" s="52">
        <v>0.08</v>
      </c>
      <c r="R31" s="50">
        <v>0</v>
      </c>
      <c r="S31" s="50">
        <v>0</v>
      </c>
      <c r="T31" s="51">
        <v>0.65</v>
      </c>
    </row>
    <row r="32" spans="1:20">
      <c r="A32" s="241" t="s">
        <v>94</v>
      </c>
      <c r="B32" s="242"/>
      <c r="C32" s="242"/>
      <c r="D32" s="242"/>
      <c r="E32" s="242"/>
      <c r="F32" s="243"/>
      <c r="G32" s="93"/>
      <c r="H32" s="94"/>
      <c r="I32" s="96">
        <f t="shared" ref="I32:T32" si="3">I29+I30+I31</f>
        <v>243.2</v>
      </c>
      <c r="J32" s="96">
        <f t="shared" si="3"/>
        <v>10.129999999999999</v>
      </c>
      <c r="K32" s="96">
        <f t="shared" si="3"/>
        <v>4.5600000000000005</v>
      </c>
      <c r="L32" s="96">
        <f t="shared" si="3"/>
        <v>37.089999999999996</v>
      </c>
      <c r="M32" s="115">
        <f t="shared" si="3"/>
        <v>198</v>
      </c>
      <c r="N32" s="116">
        <f t="shared" si="3"/>
        <v>50.6</v>
      </c>
      <c r="O32" s="116">
        <f t="shared" si="3"/>
        <v>222.9</v>
      </c>
      <c r="P32" s="90">
        <f t="shared" si="3"/>
        <v>2.3499999999999996</v>
      </c>
      <c r="Q32" s="115">
        <f t="shared" si="3"/>
        <v>0.19</v>
      </c>
      <c r="R32" s="116">
        <f t="shared" si="3"/>
        <v>1</v>
      </c>
      <c r="S32" s="116">
        <f t="shared" si="3"/>
        <v>0.03</v>
      </c>
      <c r="T32" s="90">
        <f t="shared" si="3"/>
        <v>1.42</v>
      </c>
    </row>
    <row r="33" spans="1:20" ht="29.25" customHeight="1">
      <c r="A33" s="276" t="s">
        <v>95</v>
      </c>
      <c r="B33" s="277"/>
      <c r="C33" s="277"/>
      <c r="D33" s="277"/>
      <c r="E33" s="277"/>
      <c r="F33" s="278"/>
      <c r="G33" s="117">
        <f>SUM(G5:G32)</f>
        <v>0</v>
      </c>
      <c r="H33" s="118"/>
      <c r="I33" s="119">
        <f>I9+I20+I23+I28+I32</f>
        <v>2993.77</v>
      </c>
      <c r="J33" s="119">
        <f>J9+J20+J23+J28+J32</f>
        <v>116.35999999999997</v>
      </c>
      <c r="K33" s="119">
        <f>K9+K20+K23+K28+K32</f>
        <v>107.81</v>
      </c>
      <c r="L33" s="119">
        <f>L9+L20+L23+L28+L32</f>
        <v>402.11999999999995</v>
      </c>
      <c r="M33" s="120">
        <f>M9+M20+M23+M28+M32</f>
        <v>1255.25</v>
      </c>
      <c r="N33" s="121">
        <f>N9+N20+N23+N28+N32</f>
        <v>308.71000000000004</v>
      </c>
      <c r="O33" s="121">
        <f>O9+O20+O23+O28+O32</f>
        <v>1717.7</v>
      </c>
      <c r="P33" s="122">
        <f>P9+P20+P23+P28+P32</f>
        <v>21.769999999999996</v>
      </c>
      <c r="Q33" s="120">
        <f>Q9+Q20+Q23+Q28+Q32</f>
        <v>1.4140000000000001</v>
      </c>
      <c r="R33" s="121">
        <f>R9+R20+R23+R28+R32</f>
        <v>103.12</v>
      </c>
      <c r="S33" s="121">
        <f>S9+S20+S23+S28+S32</f>
        <v>0.85899999999999987</v>
      </c>
      <c r="T33" s="122">
        <f>T9+T20+T23+T28+T32</f>
        <v>31.687999999999995</v>
      </c>
    </row>
    <row r="34" spans="1:20" ht="15">
      <c r="A34" s="123"/>
      <c r="B34" s="123"/>
      <c r="C34" s="123"/>
      <c r="D34" s="123"/>
      <c r="E34" s="123"/>
      <c r="F34" s="123"/>
      <c r="G34" s="124"/>
      <c r="H34" s="272" t="s">
        <v>159</v>
      </c>
      <c r="I34" s="273"/>
      <c r="J34" s="125">
        <f>J33/(L33/4)</f>
        <v>1.1574654332040186</v>
      </c>
      <c r="K34" s="126">
        <f>K33/(L33/4)</f>
        <v>1.0724161941708945</v>
      </c>
      <c r="L34" s="127">
        <v>4</v>
      </c>
      <c r="M34" s="128"/>
    </row>
    <row r="35" spans="1:20" ht="15">
      <c r="A35" s="129"/>
      <c r="B35" s="129"/>
      <c r="C35" s="129"/>
      <c r="D35" s="129"/>
      <c r="E35" s="129"/>
      <c r="F35" s="129"/>
      <c r="G35" s="130"/>
      <c r="H35" s="129"/>
      <c r="I35" s="130"/>
      <c r="J35" s="130"/>
      <c r="K35" s="130"/>
      <c r="L35" s="130"/>
      <c r="M35" s="128"/>
    </row>
  </sheetData>
  <mergeCells count="44">
    <mergeCell ref="H34:I34"/>
    <mergeCell ref="B31:E31"/>
    <mergeCell ref="A32:F32"/>
    <mergeCell ref="A33:F33"/>
    <mergeCell ref="A28:F28"/>
    <mergeCell ref="A29:A31"/>
    <mergeCell ref="B30:E30"/>
    <mergeCell ref="B29:E29"/>
    <mergeCell ref="B24:E24"/>
    <mergeCell ref="B25:E25"/>
    <mergeCell ref="A24:A27"/>
    <mergeCell ref="B26:E26"/>
    <mergeCell ref="B27:E27"/>
    <mergeCell ref="A20:F20"/>
    <mergeCell ref="B21:E21"/>
    <mergeCell ref="A21:A22"/>
    <mergeCell ref="B22:E22"/>
    <mergeCell ref="A23:F23"/>
    <mergeCell ref="A9:F9"/>
    <mergeCell ref="B10:E10"/>
    <mergeCell ref="B11:E11"/>
    <mergeCell ref="B12:E12"/>
    <mergeCell ref="B13:E13"/>
    <mergeCell ref="A10:A19"/>
    <mergeCell ref="B14:E14"/>
    <mergeCell ref="B15:E15"/>
    <mergeCell ref="B16:E16"/>
    <mergeCell ref="B18:E18"/>
    <mergeCell ref="B19:E19"/>
    <mergeCell ref="B17:E17"/>
    <mergeCell ref="A5:A8"/>
    <mergeCell ref="B5:E5"/>
    <mergeCell ref="B6:E6"/>
    <mergeCell ref="B7:E7"/>
    <mergeCell ref="B8:E8"/>
    <mergeCell ref="A1:T1"/>
    <mergeCell ref="Q2:T2"/>
    <mergeCell ref="M2:P2"/>
    <mergeCell ref="J2:L2"/>
    <mergeCell ref="A4:T4"/>
    <mergeCell ref="I2:I3"/>
    <mergeCell ref="H2:H3"/>
    <mergeCell ref="A2:E3"/>
    <mergeCell ref="F2:F3"/>
  </mergeCells>
  <pageMargins left="0" right="0" top="0" bottom="0" header="0" footer="0"/>
  <pageSetup paperSize="9"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view="pageBreakPreview" zoomScale="60" zoomScaleNormal="100" workbookViewId="0">
      <selection activeCell="B23" sqref="B23:E23"/>
    </sheetView>
  </sheetViews>
  <sheetFormatPr defaultColWidth="9" defaultRowHeight="12.75"/>
  <cols>
    <col min="1" max="1" width="4.28515625" customWidth="1"/>
    <col min="3" max="3" width="8.85546875" customWidth="1"/>
    <col min="5" max="5" width="31.7109375" customWidth="1"/>
    <col min="6" max="6" width="8.7109375" customWidth="1"/>
    <col min="7" max="7" width="9.7109375" hidden="1" customWidth="1"/>
    <col min="8" max="8" width="7.42578125" bestFit="1" customWidth="1"/>
    <col min="9" max="9" width="11" customWidth="1"/>
    <col min="10" max="11" width="9.140625" bestFit="1" customWidth="1"/>
    <col min="12" max="12" width="11.140625" bestFit="1" customWidth="1"/>
    <col min="13" max="15" width="7" bestFit="1" customWidth="1"/>
    <col min="16" max="16" width="5.42578125" bestFit="1" customWidth="1"/>
    <col min="17" max="17" width="5.7109375" bestFit="1" customWidth="1"/>
    <col min="18" max="18" width="6.85546875" bestFit="1" customWidth="1"/>
    <col min="19" max="19" width="6.140625" bestFit="1" customWidth="1"/>
    <col min="20" max="20" width="5.42578125" bestFit="1" customWidth="1"/>
  </cols>
  <sheetData>
    <row r="1" spans="1:20">
      <c r="A1" s="219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1"/>
    </row>
    <row r="2" spans="1:20" ht="31.5" customHeight="1">
      <c r="A2" s="235" t="s">
        <v>20</v>
      </c>
      <c r="B2" s="236"/>
      <c r="C2" s="236"/>
      <c r="D2" s="236"/>
      <c r="E2" s="237"/>
      <c r="F2" s="231" t="s">
        <v>21</v>
      </c>
      <c r="G2" s="10"/>
      <c r="H2" s="233" t="s">
        <v>22</v>
      </c>
      <c r="I2" s="231" t="s">
        <v>23</v>
      </c>
      <c r="J2" s="228" t="s">
        <v>24</v>
      </c>
      <c r="K2" s="229"/>
      <c r="L2" s="230"/>
      <c r="M2" s="222" t="s">
        <v>25</v>
      </c>
      <c r="N2" s="223"/>
      <c r="O2" s="223"/>
      <c r="P2" s="224"/>
      <c r="Q2" s="222" t="s">
        <v>26</v>
      </c>
      <c r="R2" s="223"/>
      <c r="S2" s="223"/>
      <c r="T2" s="224"/>
    </row>
    <row r="3" spans="1:20" ht="30.75" customHeight="1">
      <c r="A3" s="238"/>
      <c r="B3" s="239"/>
      <c r="C3" s="239"/>
      <c r="D3" s="239"/>
      <c r="E3" s="240"/>
      <c r="F3" s="232"/>
      <c r="G3" s="11" t="s">
        <v>27</v>
      </c>
      <c r="H3" s="234"/>
      <c r="I3" s="232"/>
      <c r="J3" s="12" t="s">
        <v>28</v>
      </c>
      <c r="K3" s="13" t="s">
        <v>29</v>
      </c>
      <c r="L3" s="14" t="s">
        <v>30</v>
      </c>
      <c r="M3" s="15" t="s">
        <v>31</v>
      </c>
      <c r="N3" s="16" t="s">
        <v>32</v>
      </c>
      <c r="O3" s="16" t="s">
        <v>33</v>
      </c>
      <c r="P3" s="17" t="s">
        <v>34</v>
      </c>
      <c r="Q3" s="15" t="s">
        <v>35</v>
      </c>
      <c r="R3" s="16" t="s">
        <v>36</v>
      </c>
      <c r="S3" s="16" t="s">
        <v>37</v>
      </c>
      <c r="T3" s="17" t="s">
        <v>38</v>
      </c>
    </row>
    <row r="4" spans="1:20">
      <c r="A4" s="225" t="s">
        <v>97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7"/>
    </row>
    <row r="5" spans="1:20" ht="14.25" customHeight="1">
      <c r="A5" s="279" t="s">
        <v>40</v>
      </c>
      <c r="B5" s="263" t="s">
        <v>98</v>
      </c>
      <c r="C5" s="264"/>
      <c r="D5" s="264"/>
      <c r="E5" s="265"/>
      <c r="F5" s="29" t="s">
        <v>45</v>
      </c>
      <c r="G5" s="30"/>
      <c r="H5" s="31" t="s">
        <v>99</v>
      </c>
      <c r="I5" s="32">
        <v>223.6</v>
      </c>
      <c r="J5" s="33">
        <v>6.13</v>
      </c>
      <c r="K5" s="34">
        <v>9.68</v>
      </c>
      <c r="L5" s="35">
        <v>27.77</v>
      </c>
      <c r="M5" s="25">
        <v>55.8</v>
      </c>
      <c r="N5" s="26">
        <v>10.199999999999999</v>
      </c>
      <c r="O5" s="26">
        <v>117.45</v>
      </c>
      <c r="P5" s="27">
        <v>0.86</v>
      </c>
      <c r="Q5" s="28">
        <v>0.09</v>
      </c>
      <c r="R5" s="26">
        <v>0.48</v>
      </c>
      <c r="S5" s="26">
        <v>0.02</v>
      </c>
      <c r="T5" s="27">
        <v>0.1</v>
      </c>
    </row>
    <row r="6" spans="1:20" ht="14.25" customHeight="1">
      <c r="A6" s="261"/>
      <c r="B6" s="247" t="s">
        <v>41</v>
      </c>
      <c r="C6" s="248"/>
      <c r="D6" s="248"/>
      <c r="E6" s="249"/>
      <c r="F6" s="18" t="s">
        <v>42</v>
      </c>
      <c r="G6" s="19"/>
      <c r="H6" s="20" t="s">
        <v>43</v>
      </c>
      <c r="I6" s="21">
        <v>202.76</v>
      </c>
      <c r="J6" s="22">
        <v>9.75</v>
      </c>
      <c r="K6" s="23">
        <v>10.37</v>
      </c>
      <c r="L6" s="24">
        <v>1.85</v>
      </c>
      <c r="M6" s="64">
        <v>72.16</v>
      </c>
      <c r="N6" s="65">
        <v>11.2</v>
      </c>
      <c r="O6" s="65">
        <v>158.04</v>
      </c>
      <c r="P6" s="66">
        <v>1.85</v>
      </c>
      <c r="Q6" s="67">
        <v>7.0000000000000007E-2</v>
      </c>
      <c r="R6" s="65">
        <v>0.18</v>
      </c>
      <c r="S6" s="65">
        <v>0.2</v>
      </c>
      <c r="T6" s="66">
        <v>3.6</v>
      </c>
    </row>
    <row r="7" spans="1:20" ht="14.25" customHeight="1">
      <c r="A7" s="261"/>
      <c r="B7" s="263" t="s">
        <v>100</v>
      </c>
      <c r="C7" s="264"/>
      <c r="D7" s="264"/>
      <c r="E7" s="265"/>
      <c r="F7" s="29" t="s">
        <v>101</v>
      </c>
      <c r="G7" s="30"/>
      <c r="H7" s="31" t="s">
        <v>102</v>
      </c>
      <c r="I7" s="32">
        <v>183.2</v>
      </c>
      <c r="J7" s="33">
        <v>4.96</v>
      </c>
      <c r="K7" s="34">
        <v>7.75</v>
      </c>
      <c r="L7" s="35">
        <v>24.24</v>
      </c>
      <c r="M7" s="25">
        <v>8.4</v>
      </c>
      <c r="N7" s="25">
        <v>1</v>
      </c>
      <c r="O7" s="25">
        <v>20.5</v>
      </c>
      <c r="P7" s="27">
        <v>0.33</v>
      </c>
      <c r="Q7" s="27">
        <v>3.3000000000000002E-2</v>
      </c>
      <c r="R7" s="26">
        <v>0</v>
      </c>
      <c r="S7" s="26">
        <v>0.04</v>
      </c>
      <c r="T7" s="27">
        <v>0.4</v>
      </c>
    </row>
    <row r="8" spans="1:20" ht="15.75" customHeight="1">
      <c r="A8" s="281"/>
      <c r="B8" s="258" t="s">
        <v>49</v>
      </c>
      <c r="C8" s="251"/>
      <c r="D8" s="251"/>
      <c r="E8" s="259"/>
      <c r="F8" s="18" t="s">
        <v>50</v>
      </c>
      <c r="G8" s="19"/>
      <c r="H8" s="20" t="s">
        <v>51</v>
      </c>
      <c r="I8" s="21">
        <v>118.6</v>
      </c>
      <c r="J8" s="22">
        <v>4.08</v>
      </c>
      <c r="K8" s="23">
        <v>3.5</v>
      </c>
      <c r="L8" s="24">
        <v>17.579999999999998</v>
      </c>
      <c r="M8" s="37">
        <v>152.22</v>
      </c>
      <c r="N8" s="38">
        <v>21.34</v>
      </c>
      <c r="O8" s="38">
        <v>124.56</v>
      </c>
      <c r="P8" s="39">
        <v>0.48</v>
      </c>
      <c r="Q8" s="40">
        <v>0.06</v>
      </c>
      <c r="R8" s="38">
        <v>1.59</v>
      </c>
      <c r="S8" s="38">
        <v>0.02</v>
      </c>
      <c r="T8" s="39">
        <v>0</v>
      </c>
    </row>
    <row r="9" spans="1:20">
      <c r="A9" s="286" t="s">
        <v>54</v>
      </c>
      <c r="B9" s="287"/>
      <c r="C9" s="287"/>
      <c r="D9" s="287"/>
      <c r="E9" s="287"/>
      <c r="F9" s="288"/>
      <c r="G9" s="131"/>
      <c r="H9" s="41"/>
      <c r="I9" s="132">
        <f t="shared" ref="I9:T9" si="0">SUM(I5:I8)</f>
        <v>728.16</v>
      </c>
      <c r="J9" s="56">
        <f t="shared" si="0"/>
        <v>24.92</v>
      </c>
      <c r="K9" s="57">
        <f t="shared" si="0"/>
        <v>31.299999999999997</v>
      </c>
      <c r="L9" s="58">
        <f t="shared" si="0"/>
        <v>71.44</v>
      </c>
      <c r="M9" s="59">
        <f t="shared" si="0"/>
        <v>288.58</v>
      </c>
      <c r="N9" s="60">
        <f t="shared" si="0"/>
        <v>43.739999999999995</v>
      </c>
      <c r="O9" s="60">
        <f t="shared" si="0"/>
        <v>420.55</v>
      </c>
      <c r="P9" s="61">
        <f t="shared" si="0"/>
        <v>3.52</v>
      </c>
      <c r="Q9" s="59">
        <f t="shared" si="0"/>
        <v>0.253</v>
      </c>
      <c r="R9" s="60">
        <f t="shared" si="0"/>
        <v>2.25</v>
      </c>
      <c r="S9" s="60">
        <f t="shared" si="0"/>
        <v>0.28000000000000003</v>
      </c>
      <c r="T9" s="62">
        <f t="shared" si="0"/>
        <v>4.1000000000000005</v>
      </c>
    </row>
    <row r="10" spans="1:20" ht="12.75" customHeight="1">
      <c r="A10" s="260" t="s">
        <v>55</v>
      </c>
      <c r="B10" s="258" t="s">
        <v>103</v>
      </c>
      <c r="C10" s="251"/>
      <c r="D10" s="251"/>
      <c r="E10" s="259"/>
      <c r="F10" s="18" t="s">
        <v>57</v>
      </c>
      <c r="G10" s="19"/>
      <c r="H10" s="20" t="s">
        <v>104</v>
      </c>
      <c r="I10" s="21">
        <v>90.1</v>
      </c>
      <c r="J10" s="22">
        <v>0.12</v>
      </c>
      <c r="K10" s="23">
        <v>5.0999999999999996</v>
      </c>
      <c r="L10" s="24">
        <v>11.16</v>
      </c>
      <c r="M10" s="25">
        <v>33.479999999999997</v>
      </c>
      <c r="N10" s="26">
        <v>16</v>
      </c>
      <c r="O10" s="26">
        <v>29.35</v>
      </c>
      <c r="P10" s="27">
        <v>0.97</v>
      </c>
      <c r="Q10" s="28">
        <v>0.13</v>
      </c>
      <c r="R10" s="26">
        <v>16.87</v>
      </c>
      <c r="S10" s="26">
        <v>0</v>
      </c>
      <c r="T10" s="66">
        <v>4.5199999999999996</v>
      </c>
    </row>
    <row r="11" spans="1:20" ht="12.75" customHeight="1">
      <c r="A11" s="261"/>
      <c r="B11" s="255" t="s">
        <v>105</v>
      </c>
      <c r="C11" s="256"/>
      <c r="D11" s="256"/>
      <c r="E11" s="257"/>
      <c r="F11" s="68" t="s">
        <v>60</v>
      </c>
      <c r="G11" s="30"/>
      <c r="H11" s="133" t="s">
        <v>106</v>
      </c>
      <c r="I11" s="21">
        <v>118.6</v>
      </c>
      <c r="J11" s="22">
        <v>4.3899999999999997</v>
      </c>
      <c r="K11" s="23">
        <v>10.96</v>
      </c>
      <c r="L11" s="24">
        <v>13.23</v>
      </c>
      <c r="M11" s="64">
        <v>85.97</v>
      </c>
      <c r="N11" s="65">
        <v>36.6</v>
      </c>
      <c r="O11" s="65">
        <v>121.3</v>
      </c>
      <c r="P11" s="66">
        <v>3.34</v>
      </c>
      <c r="Q11" s="67">
        <v>0.08</v>
      </c>
      <c r="R11" s="65">
        <v>13.4</v>
      </c>
      <c r="S11" s="65">
        <v>0.34</v>
      </c>
      <c r="T11" s="66">
        <v>0.56000000000000005</v>
      </c>
    </row>
    <row r="12" spans="1:20" ht="12.75" customHeight="1">
      <c r="A12" s="261"/>
      <c r="B12" s="258" t="s">
        <v>107</v>
      </c>
      <c r="C12" s="251"/>
      <c r="D12" s="251"/>
      <c r="E12" s="259"/>
      <c r="F12" s="18" t="s">
        <v>42</v>
      </c>
      <c r="G12" s="19"/>
      <c r="H12" s="18" t="s">
        <v>108</v>
      </c>
      <c r="I12" s="21">
        <v>225.4</v>
      </c>
      <c r="J12" s="22">
        <v>13.83</v>
      </c>
      <c r="K12" s="23">
        <v>15.3</v>
      </c>
      <c r="L12" s="24">
        <v>7.98</v>
      </c>
      <c r="M12" s="37">
        <v>44</v>
      </c>
      <c r="N12" s="38">
        <v>20.399999999999999</v>
      </c>
      <c r="O12" s="38">
        <v>77.599999999999994</v>
      </c>
      <c r="P12" s="39">
        <v>1.3</v>
      </c>
      <c r="Q12" s="40">
        <v>0.05</v>
      </c>
      <c r="R12" s="38">
        <v>28</v>
      </c>
      <c r="S12" s="38">
        <v>0.09</v>
      </c>
      <c r="T12" s="66">
        <v>1.8</v>
      </c>
    </row>
    <row r="13" spans="1:20" ht="13.5" customHeight="1">
      <c r="A13" s="261"/>
      <c r="B13" s="258" t="s">
        <v>109</v>
      </c>
      <c r="C13" s="251"/>
      <c r="D13" s="251"/>
      <c r="E13" s="259"/>
      <c r="F13" s="18" t="s">
        <v>110</v>
      </c>
      <c r="G13" s="19"/>
      <c r="H13" s="20" t="s">
        <v>111</v>
      </c>
      <c r="I13" s="21">
        <v>216.24</v>
      </c>
      <c r="J13" s="22">
        <v>4.2</v>
      </c>
      <c r="K13" s="23">
        <v>12.51</v>
      </c>
      <c r="L13" s="24">
        <v>25.18</v>
      </c>
      <c r="M13" s="37">
        <v>23.5</v>
      </c>
      <c r="N13" s="38">
        <v>25.3</v>
      </c>
      <c r="O13" s="38">
        <v>88.75</v>
      </c>
      <c r="P13" s="39">
        <v>1.2</v>
      </c>
      <c r="Q13" s="40">
        <v>0.02</v>
      </c>
      <c r="R13" s="38">
        <v>22</v>
      </c>
      <c r="S13" s="38">
        <v>0.06</v>
      </c>
      <c r="T13" s="39">
        <v>0.22</v>
      </c>
    </row>
    <row r="14" spans="1:20" ht="14.25">
      <c r="A14" s="261"/>
      <c r="B14" s="258" t="s">
        <v>112</v>
      </c>
      <c r="C14" s="251"/>
      <c r="D14" s="251"/>
      <c r="E14" s="259"/>
      <c r="F14" s="18" t="s">
        <v>66</v>
      </c>
      <c r="G14" s="19"/>
      <c r="H14" s="20" t="s">
        <v>113</v>
      </c>
      <c r="I14" s="21">
        <v>132.80000000000001</v>
      </c>
      <c r="J14" s="22">
        <v>0.6</v>
      </c>
      <c r="K14" s="134">
        <v>0.1</v>
      </c>
      <c r="L14" s="24">
        <v>32.01</v>
      </c>
      <c r="M14" s="37">
        <v>32.5</v>
      </c>
      <c r="N14" s="38">
        <v>17.5</v>
      </c>
      <c r="O14" s="38">
        <v>23.4</v>
      </c>
      <c r="P14" s="39">
        <v>0.7</v>
      </c>
      <c r="Q14" s="40">
        <v>0.01</v>
      </c>
      <c r="R14" s="38">
        <v>0.7</v>
      </c>
      <c r="S14" s="38">
        <v>0</v>
      </c>
      <c r="T14" s="39">
        <v>0.1</v>
      </c>
    </row>
    <row r="15" spans="1:20" ht="14.25">
      <c r="A15" s="261"/>
      <c r="B15" s="250" t="s">
        <v>68</v>
      </c>
      <c r="C15" s="251"/>
      <c r="D15" s="251"/>
      <c r="E15" s="252"/>
      <c r="F15" s="71" t="s">
        <v>69</v>
      </c>
      <c r="G15" s="72"/>
      <c r="H15" s="44"/>
      <c r="I15" s="73">
        <v>87</v>
      </c>
      <c r="J15" s="74">
        <v>3.3</v>
      </c>
      <c r="K15" s="75">
        <v>0.6</v>
      </c>
      <c r="L15" s="76">
        <v>16.7</v>
      </c>
      <c r="M15" s="77">
        <v>17.5</v>
      </c>
      <c r="N15" s="78">
        <v>23.5</v>
      </c>
      <c r="O15" s="78">
        <v>79</v>
      </c>
      <c r="P15" s="79">
        <v>1.94</v>
      </c>
      <c r="Q15" s="80">
        <v>0.08</v>
      </c>
      <c r="R15" s="78">
        <v>0</v>
      </c>
      <c r="S15" s="78">
        <v>0</v>
      </c>
      <c r="T15" s="79">
        <v>1.1599999999999999</v>
      </c>
    </row>
    <row r="16" spans="1:20" ht="14.25">
      <c r="A16" s="262"/>
      <c r="B16" s="253" t="s">
        <v>52</v>
      </c>
      <c r="C16" s="251"/>
      <c r="D16" s="251"/>
      <c r="E16" s="254"/>
      <c r="F16" s="82" t="s">
        <v>53</v>
      </c>
      <c r="G16" s="43"/>
      <c r="H16" s="44"/>
      <c r="I16" s="45">
        <v>58.8</v>
      </c>
      <c r="J16" s="46">
        <v>1.98</v>
      </c>
      <c r="K16" s="47">
        <v>0.25</v>
      </c>
      <c r="L16" s="48">
        <v>12.1</v>
      </c>
      <c r="M16" s="49">
        <v>5.8</v>
      </c>
      <c r="N16" s="50">
        <v>8.3000000000000007</v>
      </c>
      <c r="O16" s="50">
        <v>21.7</v>
      </c>
      <c r="P16" s="51">
        <v>0.5</v>
      </c>
      <c r="Q16" s="52">
        <v>0.04</v>
      </c>
      <c r="R16" s="50">
        <v>0</v>
      </c>
      <c r="S16" s="50">
        <v>0</v>
      </c>
      <c r="T16" s="51">
        <v>0.32</v>
      </c>
    </row>
    <row r="17" spans="1:20">
      <c r="A17" s="241" t="s">
        <v>70</v>
      </c>
      <c r="B17" s="242"/>
      <c r="C17" s="242"/>
      <c r="D17" s="242"/>
      <c r="E17" s="242"/>
      <c r="F17" s="243"/>
      <c r="G17" s="43"/>
      <c r="H17" s="44"/>
      <c r="I17" s="83">
        <f t="shared" ref="I17:T17" si="1">SUM(I10:I16)</f>
        <v>928.94</v>
      </c>
      <c r="J17" s="135">
        <f t="shared" si="1"/>
        <v>28.42</v>
      </c>
      <c r="K17" s="136">
        <f t="shared" si="1"/>
        <v>44.820000000000007</v>
      </c>
      <c r="L17" s="137">
        <f t="shared" si="1"/>
        <v>118.36</v>
      </c>
      <c r="M17" s="83">
        <f t="shared" si="1"/>
        <v>242.75</v>
      </c>
      <c r="N17" s="83">
        <f t="shared" si="1"/>
        <v>147.60000000000002</v>
      </c>
      <c r="O17" s="83">
        <f t="shared" si="1"/>
        <v>441.09999999999997</v>
      </c>
      <c r="P17" s="83">
        <f t="shared" si="1"/>
        <v>9.9499999999999993</v>
      </c>
      <c r="Q17" s="83">
        <f t="shared" si="1"/>
        <v>0.41000000000000003</v>
      </c>
      <c r="R17" s="83">
        <f t="shared" si="1"/>
        <v>80.970000000000013</v>
      </c>
      <c r="S17" s="83">
        <f t="shared" si="1"/>
        <v>0.49000000000000005</v>
      </c>
      <c r="T17" s="83">
        <f t="shared" si="1"/>
        <v>8.68</v>
      </c>
    </row>
    <row r="18" spans="1:20" ht="14.25">
      <c r="A18" s="244" t="s">
        <v>114</v>
      </c>
      <c r="B18" s="250" t="s">
        <v>115</v>
      </c>
      <c r="C18" s="251"/>
      <c r="D18" s="251"/>
      <c r="E18" s="252"/>
      <c r="F18" s="18" t="s">
        <v>116</v>
      </c>
      <c r="G18" s="19"/>
      <c r="H18" s="20" t="s">
        <v>117</v>
      </c>
      <c r="I18" s="21">
        <v>203</v>
      </c>
      <c r="J18" s="22">
        <v>4.05</v>
      </c>
      <c r="K18" s="23">
        <v>4.3499999999999996</v>
      </c>
      <c r="L18" s="24">
        <v>36.75</v>
      </c>
      <c r="M18" s="37">
        <v>25</v>
      </c>
      <c r="N18" s="38">
        <v>4</v>
      </c>
      <c r="O18" s="38">
        <v>40</v>
      </c>
      <c r="P18" s="39">
        <v>0.31</v>
      </c>
      <c r="Q18" s="40">
        <v>0.02</v>
      </c>
      <c r="R18" s="38">
        <v>0</v>
      </c>
      <c r="S18" s="38">
        <v>0.05</v>
      </c>
      <c r="T18" s="39">
        <v>5.0000000000000001E-3</v>
      </c>
    </row>
    <row r="19" spans="1:20" ht="18" customHeight="1">
      <c r="A19" s="246"/>
      <c r="B19" s="253" t="s">
        <v>76</v>
      </c>
      <c r="C19" s="251"/>
      <c r="D19" s="251"/>
      <c r="E19" s="254"/>
      <c r="F19" s="92" t="s">
        <v>77</v>
      </c>
      <c r="G19" s="93"/>
      <c r="H19" s="94" t="s">
        <v>78</v>
      </c>
      <c r="I19" s="21">
        <v>100.4</v>
      </c>
      <c r="J19" s="22">
        <v>1.4</v>
      </c>
      <c r="K19" s="23">
        <v>0.4</v>
      </c>
      <c r="L19" s="24">
        <v>22.8</v>
      </c>
      <c r="M19" s="37">
        <v>34</v>
      </c>
      <c r="N19" s="38">
        <v>12</v>
      </c>
      <c r="O19" s="38">
        <v>36</v>
      </c>
      <c r="P19" s="39">
        <v>0.6</v>
      </c>
      <c r="Q19" s="40">
        <v>0.02</v>
      </c>
      <c r="R19" s="38">
        <v>14.8</v>
      </c>
      <c r="S19" s="50">
        <v>0.04</v>
      </c>
      <c r="T19" s="39">
        <v>0.2</v>
      </c>
    </row>
    <row r="20" spans="1:20">
      <c r="A20" s="241" t="s">
        <v>79</v>
      </c>
      <c r="B20" s="242"/>
      <c r="C20" s="242"/>
      <c r="D20" s="242"/>
      <c r="E20" s="242"/>
      <c r="F20" s="243"/>
      <c r="G20" s="43"/>
      <c r="H20" s="44"/>
      <c r="I20" s="83">
        <f t="shared" ref="I20:T20" si="2">SUM(I18:I19)</f>
        <v>303.39999999999998</v>
      </c>
      <c r="J20" s="84">
        <f t="shared" si="2"/>
        <v>5.4499999999999993</v>
      </c>
      <c r="K20" s="85">
        <f t="shared" si="2"/>
        <v>4.75</v>
      </c>
      <c r="L20" s="86">
        <f t="shared" si="2"/>
        <v>59.55</v>
      </c>
      <c r="M20" s="87">
        <f t="shared" si="2"/>
        <v>59</v>
      </c>
      <c r="N20" s="88">
        <f t="shared" si="2"/>
        <v>16</v>
      </c>
      <c r="O20" s="88">
        <f t="shared" si="2"/>
        <v>76</v>
      </c>
      <c r="P20" s="90">
        <f t="shared" si="2"/>
        <v>0.90999999999999992</v>
      </c>
      <c r="Q20" s="87">
        <f t="shared" si="2"/>
        <v>0.04</v>
      </c>
      <c r="R20" s="88">
        <f t="shared" si="2"/>
        <v>14.8</v>
      </c>
      <c r="S20" s="88">
        <f t="shared" si="2"/>
        <v>0.09</v>
      </c>
      <c r="T20" s="90">
        <f t="shared" si="2"/>
        <v>0.20500000000000002</v>
      </c>
    </row>
    <row r="21" spans="1:20" ht="14.25">
      <c r="A21" s="292" t="s">
        <v>80</v>
      </c>
      <c r="B21" s="247" t="s">
        <v>118</v>
      </c>
      <c r="C21" s="248"/>
      <c r="D21" s="248"/>
      <c r="E21" s="249"/>
      <c r="F21" s="68" t="s">
        <v>119</v>
      </c>
      <c r="G21" s="30"/>
      <c r="H21" s="31" t="s">
        <v>120</v>
      </c>
      <c r="I21" s="138">
        <v>234</v>
      </c>
      <c r="J21" s="33">
        <v>18.7</v>
      </c>
      <c r="K21" s="34">
        <v>21.6</v>
      </c>
      <c r="L21" s="35">
        <v>3.7</v>
      </c>
      <c r="M21" s="64">
        <v>18.2</v>
      </c>
      <c r="N21" s="65">
        <v>22</v>
      </c>
      <c r="O21" s="65">
        <v>217</v>
      </c>
      <c r="P21" s="66">
        <v>5.6</v>
      </c>
      <c r="Q21" s="67">
        <v>0.19</v>
      </c>
      <c r="R21" s="65">
        <v>12.6</v>
      </c>
      <c r="S21" s="65">
        <v>0.02</v>
      </c>
      <c r="T21" s="66">
        <v>14.8</v>
      </c>
    </row>
    <row r="22" spans="1:20" ht="15" thickBot="1">
      <c r="A22" s="261"/>
      <c r="B22" s="250" t="s">
        <v>121</v>
      </c>
      <c r="C22" s="251"/>
      <c r="D22" s="251"/>
      <c r="E22" s="252"/>
      <c r="F22" s="18" t="s">
        <v>122</v>
      </c>
      <c r="G22" s="19"/>
      <c r="H22" s="20" t="s">
        <v>123</v>
      </c>
      <c r="I22" s="21">
        <v>66</v>
      </c>
      <c r="J22" s="22">
        <v>2.1</v>
      </c>
      <c r="K22" s="23">
        <v>5</v>
      </c>
      <c r="L22" s="24">
        <v>6.5</v>
      </c>
      <c r="M22" s="37">
        <v>70.3</v>
      </c>
      <c r="N22" s="38">
        <v>8.3000000000000007</v>
      </c>
      <c r="O22" s="38">
        <v>47.4</v>
      </c>
      <c r="P22" s="39">
        <v>0.4</v>
      </c>
      <c r="Q22" s="40">
        <v>0.02</v>
      </c>
      <c r="R22" s="38">
        <v>33.5</v>
      </c>
      <c r="S22" s="38">
        <v>0.01</v>
      </c>
      <c r="T22" s="39">
        <v>0.2</v>
      </c>
    </row>
    <row r="23" spans="1:20" ht="15" customHeight="1" thickBot="1">
      <c r="A23" s="261"/>
      <c r="B23" s="250" t="s">
        <v>127</v>
      </c>
      <c r="C23" s="251"/>
      <c r="D23" s="251"/>
      <c r="E23" s="252"/>
      <c r="F23" s="140" t="s">
        <v>128</v>
      </c>
      <c r="G23" s="53"/>
      <c r="H23" s="141" t="s">
        <v>129</v>
      </c>
      <c r="I23" s="142">
        <v>62</v>
      </c>
      <c r="J23" s="143">
        <v>0.13</v>
      </c>
      <c r="K23" s="75">
        <v>0.02</v>
      </c>
      <c r="L23" s="76">
        <v>15.2</v>
      </c>
      <c r="M23" s="77">
        <v>14.2</v>
      </c>
      <c r="N23" s="78">
        <v>2.4</v>
      </c>
      <c r="O23" s="78">
        <v>4.4000000000000004</v>
      </c>
      <c r="P23" s="79">
        <v>0.36</v>
      </c>
      <c r="Q23" s="80">
        <v>0</v>
      </c>
      <c r="R23" s="78">
        <v>2.83</v>
      </c>
      <c r="S23" s="78">
        <v>0</v>
      </c>
      <c r="T23" s="79">
        <v>0.72</v>
      </c>
    </row>
    <row r="24" spans="1:20" ht="15" customHeight="1">
      <c r="A24" s="261"/>
      <c r="B24" s="282" t="s">
        <v>52</v>
      </c>
      <c r="C24" s="270"/>
      <c r="D24" s="270"/>
      <c r="E24" s="283"/>
      <c r="F24" s="42" t="s">
        <v>88</v>
      </c>
      <c r="G24" s="43"/>
      <c r="H24" s="44"/>
      <c r="I24" s="45">
        <v>176</v>
      </c>
      <c r="J24" s="46">
        <v>5.9</v>
      </c>
      <c r="K24" s="47">
        <v>0.75</v>
      </c>
      <c r="L24" s="48">
        <v>36.22</v>
      </c>
      <c r="M24" s="49">
        <v>17.25</v>
      </c>
      <c r="N24" s="50">
        <v>24.75</v>
      </c>
      <c r="O24" s="50">
        <v>65.25</v>
      </c>
      <c r="P24" s="51">
        <v>1.5</v>
      </c>
      <c r="Q24" s="52">
        <v>0.12</v>
      </c>
      <c r="R24" s="50">
        <v>0</v>
      </c>
      <c r="S24" s="50">
        <v>0</v>
      </c>
      <c r="T24" s="51">
        <v>0.97</v>
      </c>
    </row>
    <row r="25" spans="1:20" ht="15" customHeight="1">
      <c r="A25" s="262"/>
      <c r="B25" s="247" t="s">
        <v>72</v>
      </c>
      <c r="C25" s="248"/>
      <c r="D25" s="248"/>
      <c r="E25" s="249"/>
      <c r="F25" s="42" t="s">
        <v>73</v>
      </c>
      <c r="G25" s="43"/>
      <c r="H25" s="44"/>
      <c r="I25" s="45">
        <v>71.67</v>
      </c>
      <c r="J25" s="46">
        <v>1.65</v>
      </c>
      <c r="K25" s="91">
        <v>0.4</v>
      </c>
      <c r="L25" s="48">
        <v>14.98</v>
      </c>
      <c r="M25" s="49">
        <v>38</v>
      </c>
      <c r="N25" s="50">
        <v>24</v>
      </c>
      <c r="O25" s="50">
        <v>32</v>
      </c>
      <c r="P25" s="51">
        <v>4.5999999999999996</v>
      </c>
      <c r="Q25" s="52">
        <v>0.04</v>
      </c>
      <c r="R25" s="50">
        <v>10</v>
      </c>
      <c r="S25" s="50">
        <v>0.04</v>
      </c>
      <c r="T25" s="51">
        <v>0.8</v>
      </c>
    </row>
    <row r="26" spans="1:20">
      <c r="A26" s="241" t="s">
        <v>89</v>
      </c>
      <c r="B26" s="242"/>
      <c r="C26" s="242"/>
      <c r="D26" s="242"/>
      <c r="E26" s="242"/>
      <c r="F26" s="243"/>
      <c r="G26" s="95"/>
      <c r="H26" s="94"/>
      <c r="I26" s="96">
        <f t="shared" ref="I26:T26" si="3">SUM(I21:I25)</f>
        <v>609.66999999999996</v>
      </c>
      <c r="J26" s="97">
        <f t="shared" si="3"/>
        <v>28.479999999999997</v>
      </c>
      <c r="K26" s="97">
        <f t="shared" si="3"/>
        <v>27.77</v>
      </c>
      <c r="L26" s="86">
        <f t="shared" si="3"/>
        <v>76.599999999999994</v>
      </c>
      <c r="M26" s="98">
        <f t="shared" si="3"/>
        <v>157.94999999999999</v>
      </c>
      <c r="N26" s="98">
        <f t="shared" si="3"/>
        <v>81.45</v>
      </c>
      <c r="O26" s="98">
        <f t="shared" si="3"/>
        <v>366.04999999999995</v>
      </c>
      <c r="P26" s="90">
        <f t="shared" si="3"/>
        <v>12.46</v>
      </c>
      <c r="Q26" s="98">
        <f t="shared" si="3"/>
        <v>0.36999999999999994</v>
      </c>
      <c r="R26" s="98">
        <f t="shared" si="3"/>
        <v>58.93</v>
      </c>
      <c r="S26" s="98">
        <f t="shared" si="3"/>
        <v>7.0000000000000007E-2</v>
      </c>
      <c r="T26" s="90">
        <f t="shared" si="3"/>
        <v>17.490000000000002</v>
      </c>
    </row>
    <row r="27" spans="1:20" ht="14.25">
      <c r="A27" s="260" t="s">
        <v>90</v>
      </c>
      <c r="B27" s="247" t="s">
        <v>91</v>
      </c>
      <c r="C27" s="248"/>
      <c r="D27" s="248"/>
      <c r="E27" s="249"/>
      <c r="F27" s="99" t="s">
        <v>84</v>
      </c>
      <c r="G27" s="93"/>
      <c r="H27" s="94" t="s">
        <v>92</v>
      </c>
      <c r="I27" s="100">
        <v>73.5</v>
      </c>
      <c r="J27" s="101">
        <v>4.2</v>
      </c>
      <c r="K27" s="102">
        <v>3.7</v>
      </c>
      <c r="L27" s="103">
        <v>2.94</v>
      </c>
      <c r="M27" s="104">
        <v>176</v>
      </c>
      <c r="N27" s="105">
        <v>20</v>
      </c>
      <c r="O27" s="105">
        <v>132</v>
      </c>
      <c r="P27" s="106">
        <v>0.15</v>
      </c>
      <c r="Q27" s="107">
        <v>0.06</v>
      </c>
      <c r="R27" s="105">
        <v>1</v>
      </c>
      <c r="S27" s="105">
        <v>0.03</v>
      </c>
      <c r="T27" s="106">
        <v>7.0000000000000007E-2</v>
      </c>
    </row>
    <row r="28" spans="1:20" ht="14.25">
      <c r="A28" s="261"/>
      <c r="B28" s="274" t="s">
        <v>68</v>
      </c>
      <c r="C28" s="256"/>
      <c r="D28" s="256"/>
      <c r="E28" s="275"/>
      <c r="F28" s="71" t="s">
        <v>93</v>
      </c>
      <c r="G28" s="72"/>
      <c r="H28" s="44"/>
      <c r="I28" s="73">
        <v>52.2</v>
      </c>
      <c r="J28" s="108">
        <v>1.98</v>
      </c>
      <c r="K28" s="109">
        <v>0.36</v>
      </c>
      <c r="L28" s="110">
        <v>10</v>
      </c>
      <c r="M28" s="111">
        <v>10.5</v>
      </c>
      <c r="N28" s="112">
        <v>14.1</v>
      </c>
      <c r="O28" s="112">
        <v>47.4</v>
      </c>
      <c r="P28" s="113">
        <v>1.2</v>
      </c>
      <c r="Q28" s="114">
        <v>0.05</v>
      </c>
      <c r="R28" s="112">
        <v>0</v>
      </c>
      <c r="S28" s="112">
        <v>0</v>
      </c>
      <c r="T28" s="113">
        <v>0.7</v>
      </c>
    </row>
    <row r="29" spans="1:20" ht="18" customHeight="1">
      <c r="A29" s="262"/>
      <c r="B29" s="253" t="s">
        <v>52</v>
      </c>
      <c r="C29" s="251"/>
      <c r="D29" s="251"/>
      <c r="E29" s="254"/>
      <c r="F29" s="82" t="s">
        <v>53</v>
      </c>
      <c r="G29" s="43"/>
      <c r="H29" s="44"/>
      <c r="I29" s="45">
        <v>58.8</v>
      </c>
      <c r="J29" s="46">
        <v>1.98</v>
      </c>
      <c r="K29" s="47">
        <v>0.25</v>
      </c>
      <c r="L29" s="48">
        <v>12.1</v>
      </c>
      <c r="M29" s="49">
        <v>5.8</v>
      </c>
      <c r="N29" s="50">
        <v>8.3000000000000007</v>
      </c>
      <c r="O29" s="50">
        <v>21.7</v>
      </c>
      <c r="P29" s="51">
        <v>0.5</v>
      </c>
      <c r="Q29" s="52">
        <v>0.04</v>
      </c>
      <c r="R29" s="50">
        <v>0</v>
      </c>
      <c r="S29" s="50">
        <v>0</v>
      </c>
      <c r="T29" s="51">
        <v>0.32</v>
      </c>
    </row>
    <row r="30" spans="1:20">
      <c r="A30" s="241" t="s">
        <v>94</v>
      </c>
      <c r="B30" s="242"/>
      <c r="C30" s="242"/>
      <c r="D30" s="242"/>
      <c r="E30" s="242"/>
      <c r="F30" s="243"/>
      <c r="G30" s="93"/>
      <c r="H30" s="94"/>
      <c r="I30" s="96">
        <f t="shared" ref="I30:T30" si="4">I27+I28+I29</f>
        <v>184.5</v>
      </c>
      <c r="J30" s="96">
        <f t="shared" si="4"/>
        <v>8.16</v>
      </c>
      <c r="K30" s="96">
        <f t="shared" si="4"/>
        <v>4.3100000000000005</v>
      </c>
      <c r="L30" s="96">
        <f t="shared" si="4"/>
        <v>25.04</v>
      </c>
      <c r="M30" s="115">
        <f t="shared" si="4"/>
        <v>192.3</v>
      </c>
      <c r="N30" s="116">
        <f t="shared" si="4"/>
        <v>42.400000000000006</v>
      </c>
      <c r="O30" s="116">
        <f t="shared" si="4"/>
        <v>201.1</v>
      </c>
      <c r="P30" s="90">
        <f t="shared" si="4"/>
        <v>1.8499999999999999</v>
      </c>
      <c r="Q30" s="115">
        <f t="shared" si="4"/>
        <v>0.15</v>
      </c>
      <c r="R30" s="116">
        <f t="shared" si="4"/>
        <v>1</v>
      </c>
      <c r="S30" s="116">
        <f t="shared" si="4"/>
        <v>0.03</v>
      </c>
      <c r="T30" s="90">
        <f t="shared" si="4"/>
        <v>1.0900000000000001</v>
      </c>
    </row>
    <row r="31" spans="1:20" ht="29.25" customHeight="1">
      <c r="A31" s="276" t="s">
        <v>95</v>
      </c>
      <c r="B31" s="277"/>
      <c r="C31" s="277"/>
      <c r="D31" s="277"/>
      <c r="E31" s="277"/>
      <c r="F31" s="278"/>
      <c r="G31" s="117">
        <f>SUM(G5:G30)</f>
        <v>0</v>
      </c>
      <c r="H31" s="118"/>
      <c r="I31" s="119">
        <f t="shared" ref="I31:T31" si="5">I9+I17+I20+I26+I30</f>
        <v>2754.67</v>
      </c>
      <c r="J31" s="119">
        <f t="shared" si="5"/>
        <v>95.43</v>
      </c>
      <c r="K31" s="119">
        <f t="shared" si="5"/>
        <v>112.95</v>
      </c>
      <c r="L31" s="119">
        <f t="shared" si="5"/>
        <v>350.99000000000007</v>
      </c>
      <c r="M31" s="120">
        <f t="shared" si="5"/>
        <v>940.57999999999993</v>
      </c>
      <c r="N31" s="121">
        <f t="shared" si="5"/>
        <v>331.19000000000005</v>
      </c>
      <c r="O31" s="121">
        <f t="shared" si="5"/>
        <v>1504.7999999999997</v>
      </c>
      <c r="P31" s="122">
        <f t="shared" si="5"/>
        <v>28.69</v>
      </c>
      <c r="Q31" s="120">
        <f t="shared" si="5"/>
        <v>1.2229999999999999</v>
      </c>
      <c r="R31" s="121">
        <f t="shared" si="5"/>
        <v>157.95000000000002</v>
      </c>
      <c r="S31" s="121">
        <f t="shared" si="5"/>
        <v>0.96</v>
      </c>
      <c r="T31" s="122">
        <f t="shared" si="5"/>
        <v>31.565000000000001</v>
      </c>
    </row>
    <row r="32" spans="1:20" ht="15">
      <c r="A32" s="123"/>
      <c r="B32" s="123"/>
      <c r="C32" s="123"/>
      <c r="D32" s="123"/>
      <c r="E32" s="123"/>
      <c r="F32" s="123"/>
      <c r="G32" s="124"/>
      <c r="H32" s="272" t="s">
        <v>130</v>
      </c>
      <c r="I32" s="273"/>
      <c r="J32" s="125">
        <f>J31/(L31/4)</f>
        <v>1.0875523519188579</v>
      </c>
      <c r="K32" s="126">
        <f>K31/(L31/4)</f>
        <v>1.2872161600045584</v>
      </c>
      <c r="L32" s="127">
        <v>4</v>
      </c>
      <c r="M32" s="128"/>
    </row>
    <row r="33" spans="1:13" ht="15">
      <c r="A33" s="129"/>
      <c r="B33" s="129"/>
      <c r="C33" s="129"/>
      <c r="D33" s="129"/>
      <c r="E33" s="129"/>
      <c r="F33" s="129"/>
      <c r="G33" s="130"/>
      <c r="H33" s="129"/>
      <c r="I33" s="130"/>
      <c r="J33" s="130"/>
      <c r="K33" s="130"/>
      <c r="L33" s="130"/>
      <c r="M33" s="128"/>
    </row>
    <row r="34" spans="1:13" ht="15">
      <c r="A34" s="129"/>
      <c r="B34" s="129"/>
      <c r="C34" s="129"/>
      <c r="D34" s="129"/>
      <c r="E34" s="129"/>
      <c r="F34" s="129"/>
      <c r="G34" s="130"/>
      <c r="H34" s="129"/>
      <c r="I34" s="130"/>
      <c r="J34" s="130"/>
      <c r="K34" s="130"/>
      <c r="L34" s="130"/>
      <c r="M34" s="128"/>
    </row>
  </sheetData>
  <mergeCells count="42">
    <mergeCell ref="A27:A29"/>
    <mergeCell ref="B23:E23"/>
    <mergeCell ref="A26:F26"/>
    <mergeCell ref="B27:E27"/>
    <mergeCell ref="H32:I32"/>
    <mergeCell ref="A31:F31"/>
    <mergeCell ref="A30:F30"/>
    <mergeCell ref="B28:E28"/>
    <mergeCell ref="B29:E29"/>
    <mergeCell ref="B19:E19"/>
    <mergeCell ref="A20:F20"/>
    <mergeCell ref="B21:E21"/>
    <mergeCell ref="B22:E22"/>
    <mergeCell ref="A21:A25"/>
    <mergeCell ref="A18:A19"/>
    <mergeCell ref="B24:E24"/>
    <mergeCell ref="B25:E25"/>
    <mergeCell ref="B14:E14"/>
    <mergeCell ref="B15:E15"/>
    <mergeCell ref="B16:E16"/>
    <mergeCell ref="A17:F17"/>
    <mergeCell ref="B18:E18"/>
    <mergeCell ref="A10:A16"/>
    <mergeCell ref="A9:F9"/>
    <mergeCell ref="B10:E10"/>
    <mergeCell ref="B11:E11"/>
    <mergeCell ref="B12:E12"/>
    <mergeCell ref="B13:E13"/>
    <mergeCell ref="A5:A8"/>
    <mergeCell ref="B5:E5"/>
    <mergeCell ref="B6:E6"/>
    <mergeCell ref="B7:E7"/>
    <mergeCell ref="B8:E8"/>
    <mergeCell ref="A1:T1"/>
    <mergeCell ref="Q2:T2"/>
    <mergeCell ref="M2:P2"/>
    <mergeCell ref="J2:L2"/>
    <mergeCell ref="A4:T4"/>
    <mergeCell ref="I2:I3"/>
    <mergeCell ref="H2:H3"/>
    <mergeCell ref="F2:F3"/>
    <mergeCell ref="A2:E3"/>
  </mergeCells>
  <pageMargins left="0" right="0" top="0" bottom="0" header="0" footer="0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opLeftCell="A3" zoomScaleNormal="100" zoomScaleSheetLayoutView="90" workbookViewId="0">
      <selection activeCell="B13" sqref="B13:E13"/>
    </sheetView>
  </sheetViews>
  <sheetFormatPr defaultColWidth="9" defaultRowHeight="12.75"/>
  <cols>
    <col min="1" max="1" width="5.140625" customWidth="1"/>
    <col min="3" max="3" width="8.85546875" customWidth="1"/>
    <col min="5" max="5" width="17.28515625" customWidth="1"/>
    <col min="6" max="6" width="9.7109375" customWidth="1"/>
    <col min="7" max="7" width="9.7109375" hidden="1" customWidth="1"/>
    <col min="8" max="8" width="7.85546875" bestFit="1" customWidth="1"/>
    <col min="9" max="9" width="15" customWidth="1"/>
    <col min="10" max="11" width="9.28515625" bestFit="1" customWidth="1"/>
    <col min="12" max="12" width="11.28515625" bestFit="1" customWidth="1"/>
    <col min="13" max="13" width="7.42578125" bestFit="1" customWidth="1"/>
    <col min="14" max="14" width="7" customWidth="1"/>
    <col min="15" max="15" width="7.42578125" bestFit="1" customWidth="1"/>
    <col min="16" max="16" width="6" bestFit="1" customWidth="1"/>
    <col min="17" max="17" width="5.85546875" bestFit="1" customWidth="1"/>
    <col min="18" max="18" width="6.28515625" bestFit="1" customWidth="1"/>
    <col min="19" max="19" width="5.85546875" bestFit="1" customWidth="1"/>
    <col min="20" max="20" width="5.5703125" bestFit="1" customWidth="1"/>
  </cols>
  <sheetData>
    <row r="1" spans="1:20" ht="20.25" hidden="1">
      <c r="A1" s="293" t="s">
        <v>160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</row>
    <row r="2" spans="1:20" ht="18.75" hidden="1">
      <c r="A2" s="294" t="s">
        <v>161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</row>
    <row r="3" spans="1:20" ht="15">
      <c r="A3" s="295" t="s">
        <v>19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7"/>
    </row>
    <row r="4" spans="1:20" ht="31.5" customHeight="1">
      <c r="A4" s="235" t="s">
        <v>20</v>
      </c>
      <c r="B4" s="236"/>
      <c r="C4" s="236"/>
      <c r="D4" s="236"/>
      <c r="E4" s="237"/>
      <c r="F4" s="231" t="s">
        <v>21</v>
      </c>
      <c r="G4" s="10"/>
      <c r="H4" s="233" t="s">
        <v>22</v>
      </c>
      <c r="I4" s="231" t="s">
        <v>23</v>
      </c>
      <c r="J4" s="228" t="s">
        <v>24</v>
      </c>
      <c r="K4" s="229"/>
      <c r="L4" s="230"/>
      <c r="M4" s="222" t="s">
        <v>25</v>
      </c>
      <c r="N4" s="223"/>
      <c r="O4" s="223"/>
      <c r="P4" s="224"/>
      <c r="Q4" s="222" t="s">
        <v>26</v>
      </c>
      <c r="R4" s="223"/>
      <c r="S4" s="223"/>
      <c r="T4" s="224"/>
    </row>
    <row r="5" spans="1:20" ht="30.75" customHeight="1">
      <c r="A5" s="238"/>
      <c r="B5" s="239"/>
      <c r="C5" s="239"/>
      <c r="D5" s="239"/>
      <c r="E5" s="240"/>
      <c r="F5" s="232"/>
      <c r="G5" s="11" t="s">
        <v>27</v>
      </c>
      <c r="H5" s="234"/>
      <c r="I5" s="232"/>
      <c r="J5" s="12" t="s">
        <v>28</v>
      </c>
      <c r="K5" s="13" t="s">
        <v>29</v>
      </c>
      <c r="L5" s="14" t="s">
        <v>30</v>
      </c>
      <c r="M5" s="15" t="s">
        <v>31</v>
      </c>
      <c r="N5" s="16" t="s">
        <v>32</v>
      </c>
      <c r="O5" s="16" t="s">
        <v>33</v>
      </c>
      <c r="P5" s="17" t="s">
        <v>34</v>
      </c>
      <c r="Q5" s="15" t="s">
        <v>35</v>
      </c>
      <c r="R5" s="16" t="s">
        <v>36</v>
      </c>
      <c r="S5" s="16" t="s">
        <v>37</v>
      </c>
      <c r="T5" s="17" t="s">
        <v>38</v>
      </c>
    </row>
    <row r="6" spans="1:20">
      <c r="A6" s="225" t="s">
        <v>162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7"/>
    </row>
    <row r="7" spans="1:20" ht="14.25" customHeight="1">
      <c r="A7" s="279" t="s">
        <v>132</v>
      </c>
      <c r="B7" s="263" t="s">
        <v>100</v>
      </c>
      <c r="C7" s="264"/>
      <c r="D7" s="264"/>
      <c r="E7" s="265"/>
      <c r="F7" s="29" t="s">
        <v>381</v>
      </c>
      <c r="G7" s="30"/>
      <c r="H7" s="31" t="s">
        <v>102</v>
      </c>
      <c r="I7" s="32">
        <v>183.2</v>
      </c>
      <c r="J7" s="33">
        <v>4.96</v>
      </c>
      <c r="K7" s="34">
        <v>7.75</v>
      </c>
      <c r="L7" s="35">
        <v>24.24</v>
      </c>
      <c r="M7" s="25">
        <v>8.4</v>
      </c>
      <c r="N7" s="25">
        <v>1</v>
      </c>
      <c r="O7" s="25">
        <v>20.5</v>
      </c>
      <c r="P7" s="27">
        <v>0.33</v>
      </c>
      <c r="Q7" s="27">
        <v>3.3000000000000002E-2</v>
      </c>
      <c r="R7" s="26">
        <v>0</v>
      </c>
      <c r="S7" s="26">
        <v>0.04</v>
      </c>
      <c r="T7" s="27">
        <v>0.4</v>
      </c>
    </row>
    <row r="8" spans="1:20" ht="14.25" customHeight="1">
      <c r="A8" s="261"/>
      <c r="B8" s="250" t="s">
        <v>163</v>
      </c>
      <c r="C8" s="251"/>
      <c r="D8" s="251"/>
      <c r="E8" s="252"/>
      <c r="F8" s="68" t="s">
        <v>134</v>
      </c>
      <c r="G8" s="30"/>
      <c r="H8" s="31" t="s">
        <v>164</v>
      </c>
      <c r="I8" s="138">
        <v>285</v>
      </c>
      <c r="J8" s="33">
        <v>7.51</v>
      </c>
      <c r="K8" s="34">
        <v>11.72</v>
      </c>
      <c r="L8" s="35">
        <v>37.049999999999997</v>
      </c>
      <c r="M8" s="64">
        <v>103.58</v>
      </c>
      <c r="N8" s="65">
        <v>10.7</v>
      </c>
      <c r="O8" s="65">
        <v>146.5</v>
      </c>
      <c r="P8" s="66">
        <v>0.92</v>
      </c>
      <c r="Q8" s="67">
        <v>0.14000000000000001</v>
      </c>
      <c r="R8" s="65">
        <v>0.88</v>
      </c>
      <c r="S8" s="65">
        <v>4.4999999999999998E-2</v>
      </c>
      <c r="T8" s="66">
        <v>0.15</v>
      </c>
    </row>
    <row r="9" spans="1:20" ht="14.25" customHeight="1">
      <c r="A9" s="261"/>
      <c r="B9" s="266" t="s">
        <v>316</v>
      </c>
      <c r="C9" s="267"/>
      <c r="D9" s="267"/>
      <c r="E9" s="268"/>
      <c r="F9" s="18" t="s">
        <v>47</v>
      </c>
      <c r="G9" s="19"/>
      <c r="H9" s="20" t="s">
        <v>48</v>
      </c>
      <c r="I9" s="21">
        <v>108</v>
      </c>
      <c r="J9" s="22">
        <v>6.96</v>
      </c>
      <c r="K9" s="23">
        <v>8.84</v>
      </c>
      <c r="L9" s="144">
        <v>0</v>
      </c>
      <c r="M9" s="37">
        <v>112</v>
      </c>
      <c r="N9" s="38">
        <v>3.25</v>
      </c>
      <c r="O9" s="38">
        <v>86</v>
      </c>
      <c r="P9" s="39">
        <v>0.15</v>
      </c>
      <c r="Q9" s="40">
        <v>5.0000000000000001E-3</v>
      </c>
      <c r="R9" s="38">
        <v>0.11</v>
      </c>
      <c r="S9" s="38">
        <v>3.9E-2</v>
      </c>
      <c r="T9" s="39">
        <v>2.2000000000000002</v>
      </c>
    </row>
    <row r="10" spans="1:20" s="376" customFormat="1" ht="15" customHeight="1">
      <c r="A10" s="280"/>
      <c r="B10" s="324" t="s">
        <v>124</v>
      </c>
      <c r="C10" s="324"/>
      <c r="D10" s="324"/>
      <c r="E10" s="324"/>
      <c r="F10" s="325" t="s">
        <v>125</v>
      </c>
      <c r="G10" s="326"/>
      <c r="H10" s="327" t="s">
        <v>126</v>
      </c>
      <c r="I10" s="328">
        <v>63</v>
      </c>
      <c r="J10" s="329">
        <v>5.08</v>
      </c>
      <c r="K10" s="330">
        <v>4.5999999999999996</v>
      </c>
      <c r="L10" s="375" t="s">
        <v>382</v>
      </c>
      <c r="M10" s="375">
        <v>22</v>
      </c>
      <c r="N10" s="375">
        <v>5</v>
      </c>
      <c r="O10" s="375">
        <v>77</v>
      </c>
      <c r="P10" s="375">
        <v>1</v>
      </c>
      <c r="Q10" s="375">
        <v>0.03</v>
      </c>
      <c r="R10" s="375">
        <v>0</v>
      </c>
      <c r="S10" s="375">
        <v>0.1</v>
      </c>
      <c r="T10" s="375">
        <v>0.2</v>
      </c>
    </row>
    <row r="11" spans="1:20" ht="15" customHeight="1">
      <c r="A11" s="281"/>
      <c r="B11" s="247" t="s">
        <v>165</v>
      </c>
      <c r="C11" s="248"/>
      <c r="D11" s="248"/>
      <c r="E11" s="249"/>
      <c r="F11" s="18" t="s">
        <v>50</v>
      </c>
      <c r="G11" s="19"/>
      <c r="H11" s="20" t="s">
        <v>166</v>
      </c>
      <c r="I11" s="21">
        <v>60</v>
      </c>
      <c r="J11" s="22">
        <v>7.0000000000000007E-2</v>
      </c>
      <c r="K11" s="23">
        <v>0.02</v>
      </c>
      <c r="L11" s="24">
        <v>15</v>
      </c>
      <c r="M11" s="37">
        <v>0</v>
      </c>
      <c r="N11" s="38">
        <v>0</v>
      </c>
      <c r="O11" s="38">
        <v>0</v>
      </c>
      <c r="P11" s="39">
        <v>0</v>
      </c>
      <c r="Q11" s="40">
        <v>0.04</v>
      </c>
      <c r="R11" s="38">
        <v>0.03</v>
      </c>
      <c r="S11" s="38">
        <v>0.01</v>
      </c>
      <c r="T11" s="39">
        <v>0</v>
      </c>
    </row>
    <row r="12" spans="1:20">
      <c r="A12" s="241" t="s">
        <v>167</v>
      </c>
      <c r="B12" s="242"/>
      <c r="C12" s="242"/>
      <c r="D12" s="242"/>
      <c r="E12" s="242"/>
      <c r="F12" s="243"/>
      <c r="G12" s="95"/>
      <c r="H12" s="94"/>
      <c r="I12" s="152">
        <f t="shared" ref="I12:T12" si="0">SUM(I7:I11)</f>
        <v>699.2</v>
      </c>
      <c r="J12" s="97">
        <f t="shared" si="0"/>
        <v>24.58</v>
      </c>
      <c r="K12" s="153">
        <f t="shared" si="0"/>
        <v>32.93</v>
      </c>
      <c r="L12" s="86">
        <f t="shared" si="0"/>
        <v>76.289999999999992</v>
      </c>
      <c r="M12" s="87">
        <f t="shared" si="0"/>
        <v>245.98000000000002</v>
      </c>
      <c r="N12" s="88">
        <f t="shared" si="0"/>
        <v>19.95</v>
      </c>
      <c r="O12" s="88">
        <f t="shared" si="0"/>
        <v>330</v>
      </c>
      <c r="P12" s="89">
        <f t="shared" si="0"/>
        <v>2.4</v>
      </c>
      <c r="Q12" s="87">
        <f t="shared" si="0"/>
        <v>0.24800000000000003</v>
      </c>
      <c r="R12" s="88">
        <f t="shared" si="0"/>
        <v>1.02</v>
      </c>
      <c r="S12" s="88">
        <f t="shared" si="0"/>
        <v>0.23400000000000001</v>
      </c>
      <c r="T12" s="90">
        <f t="shared" si="0"/>
        <v>2.95</v>
      </c>
    </row>
    <row r="13" spans="1:20" ht="15" customHeight="1">
      <c r="A13" s="260" t="s">
        <v>55</v>
      </c>
      <c r="B13" s="263" t="s">
        <v>383</v>
      </c>
      <c r="C13" s="264"/>
      <c r="D13" s="264"/>
      <c r="E13" s="265"/>
      <c r="F13" s="29" t="s">
        <v>57</v>
      </c>
      <c r="G13" s="146"/>
      <c r="H13" s="154" t="s">
        <v>168</v>
      </c>
      <c r="I13" s="32">
        <v>22</v>
      </c>
      <c r="J13" s="147">
        <v>1.1000000000000001</v>
      </c>
      <c r="K13" s="148">
        <v>0.2</v>
      </c>
      <c r="L13" s="155">
        <v>3.8</v>
      </c>
      <c r="M13" s="64">
        <v>14</v>
      </c>
      <c r="N13" s="26">
        <v>13</v>
      </c>
      <c r="O13" s="26">
        <v>24</v>
      </c>
      <c r="P13" s="27">
        <v>0.9</v>
      </c>
      <c r="Q13" s="28">
        <v>0.06</v>
      </c>
      <c r="R13" s="26">
        <v>17.5</v>
      </c>
      <c r="S13" s="26">
        <v>0</v>
      </c>
      <c r="T13" s="27">
        <v>4.5</v>
      </c>
    </row>
    <row r="14" spans="1:20" ht="15" customHeight="1">
      <c r="A14" s="261"/>
      <c r="B14" s="156" t="s">
        <v>169</v>
      </c>
      <c r="C14" s="157"/>
      <c r="D14" s="157"/>
      <c r="E14" s="158"/>
      <c r="F14" s="68" t="s">
        <v>60</v>
      </c>
      <c r="G14" s="30"/>
      <c r="H14" s="69" t="s">
        <v>170</v>
      </c>
      <c r="I14" s="21">
        <v>88.28</v>
      </c>
      <c r="J14" s="33">
        <v>1.44</v>
      </c>
      <c r="K14" s="34">
        <v>5.56</v>
      </c>
      <c r="L14" s="35">
        <v>6.32</v>
      </c>
      <c r="M14" s="25">
        <v>71.28</v>
      </c>
      <c r="N14" s="26">
        <v>19.28</v>
      </c>
      <c r="O14" s="26">
        <v>93.28</v>
      </c>
      <c r="P14" s="27">
        <v>1.52</v>
      </c>
      <c r="Q14" s="28">
        <v>0.04</v>
      </c>
      <c r="R14" s="26">
        <v>15.33</v>
      </c>
      <c r="S14" s="26">
        <v>0.33</v>
      </c>
      <c r="T14" s="27">
        <v>0.4</v>
      </c>
    </row>
    <row r="15" spans="1:20" ht="14.25">
      <c r="A15" s="261"/>
      <c r="B15" s="258" t="s">
        <v>363</v>
      </c>
      <c r="C15" s="251"/>
      <c r="D15" s="251"/>
      <c r="E15" s="259"/>
      <c r="F15" s="18" t="s">
        <v>364</v>
      </c>
      <c r="G15" s="19"/>
      <c r="H15" s="20" t="s">
        <v>365</v>
      </c>
      <c r="I15" s="21">
        <v>534.5</v>
      </c>
      <c r="J15" s="22">
        <v>77.17</v>
      </c>
      <c r="K15" s="23">
        <v>28.03</v>
      </c>
      <c r="L15" s="24">
        <v>43.19</v>
      </c>
      <c r="M15" s="37">
        <v>23.62</v>
      </c>
      <c r="N15" s="38">
        <v>65.22</v>
      </c>
      <c r="O15" s="38">
        <v>217.6</v>
      </c>
      <c r="P15" s="39">
        <v>4.4000000000000004</v>
      </c>
      <c r="Q15" s="40">
        <v>0.01</v>
      </c>
      <c r="R15" s="38">
        <v>2.12</v>
      </c>
      <c r="S15" s="38">
        <v>0.04</v>
      </c>
      <c r="T15" s="39">
        <v>8.4</v>
      </c>
    </row>
    <row r="16" spans="1:20" ht="14.25" hidden="1">
      <c r="A16" s="261"/>
      <c r="B16" s="258"/>
      <c r="C16" s="251"/>
      <c r="D16" s="251"/>
      <c r="E16" s="259"/>
      <c r="F16" s="18"/>
      <c r="G16" s="19"/>
      <c r="H16" s="20"/>
      <c r="I16" s="21"/>
      <c r="J16" s="22"/>
      <c r="K16" s="23"/>
      <c r="L16" s="24"/>
      <c r="M16" s="37"/>
      <c r="N16" s="38"/>
      <c r="O16" s="38"/>
      <c r="P16" s="39"/>
      <c r="Q16" s="40"/>
      <c r="R16" s="38"/>
      <c r="S16" s="38"/>
      <c r="T16" s="39"/>
    </row>
    <row r="17" spans="1:20" ht="14.25">
      <c r="A17" s="261"/>
      <c r="B17" s="250" t="s">
        <v>65</v>
      </c>
      <c r="C17" s="251"/>
      <c r="D17" s="251"/>
      <c r="E17" s="252"/>
      <c r="F17" s="18" t="s">
        <v>66</v>
      </c>
      <c r="G17" s="19"/>
      <c r="H17" s="20" t="s">
        <v>67</v>
      </c>
      <c r="I17" s="21">
        <v>122.2</v>
      </c>
      <c r="J17" s="22">
        <v>0.4</v>
      </c>
      <c r="K17" s="23">
        <v>0.08</v>
      </c>
      <c r="L17" s="24">
        <v>29.85</v>
      </c>
      <c r="M17" s="37">
        <v>14.32</v>
      </c>
      <c r="N17" s="38">
        <v>8.1199999999999992</v>
      </c>
      <c r="O17" s="38">
        <v>29.36</v>
      </c>
      <c r="P17" s="39">
        <v>0.45</v>
      </c>
      <c r="Q17" s="40">
        <v>0.02</v>
      </c>
      <c r="R17" s="38">
        <v>0</v>
      </c>
      <c r="S17" s="38">
        <v>0</v>
      </c>
      <c r="T17" s="39">
        <v>1.68</v>
      </c>
    </row>
    <row r="18" spans="1:20" ht="14.25">
      <c r="A18" s="261"/>
      <c r="B18" s="250" t="s">
        <v>68</v>
      </c>
      <c r="C18" s="251"/>
      <c r="D18" s="251"/>
      <c r="E18" s="252"/>
      <c r="F18" s="71" t="s">
        <v>69</v>
      </c>
      <c r="G18" s="72"/>
      <c r="H18" s="44"/>
      <c r="I18" s="73">
        <v>87</v>
      </c>
      <c r="J18" s="74">
        <v>3.3</v>
      </c>
      <c r="K18" s="75">
        <v>0.6</v>
      </c>
      <c r="L18" s="76">
        <v>16.7</v>
      </c>
      <c r="M18" s="77">
        <v>17.5</v>
      </c>
      <c r="N18" s="78">
        <v>23.5</v>
      </c>
      <c r="O18" s="78">
        <v>79</v>
      </c>
      <c r="P18" s="79">
        <v>1.94</v>
      </c>
      <c r="Q18" s="80">
        <v>0.08</v>
      </c>
      <c r="R18" s="78">
        <v>0</v>
      </c>
      <c r="S18" s="78">
        <v>0</v>
      </c>
      <c r="T18" s="79">
        <v>1.1599999999999999</v>
      </c>
    </row>
    <row r="19" spans="1:20" ht="14.25">
      <c r="A19" s="262"/>
      <c r="B19" s="253" t="s">
        <v>52</v>
      </c>
      <c r="C19" s="251"/>
      <c r="D19" s="251"/>
      <c r="E19" s="254"/>
      <c r="F19" s="82" t="s">
        <v>53</v>
      </c>
      <c r="G19" s="43"/>
      <c r="H19" s="44"/>
      <c r="I19" s="45">
        <v>58.8</v>
      </c>
      <c r="J19" s="46">
        <v>1.98</v>
      </c>
      <c r="K19" s="47">
        <v>0.25</v>
      </c>
      <c r="L19" s="48">
        <v>12.1</v>
      </c>
      <c r="M19" s="49">
        <v>5.8</v>
      </c>
      <c r="N19" s="50">
        <v>8.3000000000000007</v>
      </c>
      <c r="O19" s="50">
        <v>21.7</v>
      </c>
      <c r="P19" s="51">
        <v>0.5</v>
      </c>
      <c r="Q19" s="52">
        <v>0.04</v>
      </c>
      <c r="R19" s="50">
        <v>0</v>
      </c>
      <c r="S19" s="50">
        <v>0</v>
      </c>
      <c r="T19" s="51">
        <v>0.32</v>
      </c>
    </row>
    <row r="20" spans="1:20">
      <c r="A20" s="241" t="s">
        <v>171</v>
      </c>
      <c r="B20" s="242"/>
      <c r="C20" s="242"/>
      <c r="D20" s="242"/>
      <c r="E20" s="242"/>
      <c r="F20" s="243"/>
      <c r="G20" s="43"/>
      <c r="H20" s="44"/>
      <c r="I20" s="83">
        <f t="shared" ref="I20:T20" si="1">SUM(I13:I19)</f>
        <v>912.78</v>
      </c>
      <c r="J20" s="84">
        <f t="shared" si="1"/>
        <v>85.390000000000015</v>
      </c>
      <c r="K20" s="85">
        <f t="shared" si="1"/>
        <v>34.72</v>
      </c>
      <c r="L20" s="86">
        <f t="shared" si="1"/>
        <v>111.96</v>
      </c>
      <c r="M20" s="87">
        <f t="shared" si="1"/>
        <v>146.52000000000001</v>
      </c>
      <c r="N20" s="88">
        <f t="shared" si="1"/>
        <v>137.42000000000002</v>
      </c>
      <c r="O20" s="88">
        <f t="shared" si="1"/>
        <v>464.94</v>
      </c>
      <c r="P20" s="89">
        <f t="shared" si="1"/>
        <v>9.7100000000000009</v>
      </c>
      <c r="Q20" s="87">
        <f t="shared" si="1"/>
        <v>0.25</v>
      </c>
      <c r="R20" s="88">
        <f t="shared" si="1"/>
        <v>34.949999999999996</v>
      </c>
      <c r="S20" s="88">
        <f t="shared" si="1"/>
        <v>0.37</v>
      </c>
      <c r="T20" s="90">
        <f t="shared" si="1"/>
        <v>16.46</v>
      </c>
    </row>
    <row r="21" spans="1:20" ht="14.25">
      <c r="A21" s="260" t="s">
        <v>114</v>
      </c>
      <c r="B21" s="258" t="s">
        <v>150</v>
      </c>
      <c r="C21" s="251"/>
      <c r="D21" s="251"/>
      <c r="E21" s="259"/>
      <c r="F21" s="18" t="s">
        <v>77</v>
      </c>
      <c r="G21" s="19"/>
      <c r="H21" s="20"/>
      <c r="I21" s="21">
        <v>118</v>
      </c>
      <c r="J21" s="22">
        <v>5.6</v>
      </c>
      <c r="K21" s="23">
        <v>6.4</v>
      </c>
      <c r="L21" s="24">
        <v>9.4</v>
      </c>
      <c r="M21" s="37">
        <v>192</v>
      </c>
      <c r="N21" s="38">
        <v>26</v>
      </c>
      <c r="O21" s="38">
        <v>154</v>
      </c>
      <c r="P21" s="39">
        <v>1</v>
      </c>
      <c r="Q21" s="40">
        <v>0.04</v>
      </c>
      <c r="R21" s="38">
        <v>1</v>
      </c>
      <c r="S21" s="38">
        <v>0.01</v>
      </c>
      <c r="T21" s="39">
        <v>0</v>
      </c>
    </row>
    <row r="22" spans="1:20" ht="15" customHeight="1">
      <c r="A22" s="262"/>
      <c r="B22" s="250" t="s">
        <v>366</v>
      </c>
      <c r="C22" s="251"/>
      <c r="D22" s="251"/>
      <c r="E22" s="252"/>
      <c r="F22" s="18" t="s">
        <v>203</v>
      </c>
      <c r="G22" s="19"/>
      <c r="H22" s="133" t="s">
        <v>331</v>
      </c>
      <c r="I22" s="21">
        <v>257.89999999999998</v>
      </c>
      <c r="J22" s="22">
        <v>17</v>
      </c>
      <c r="K22" s="23">
        <v>11.7</v>
      </c>
      <c r="L22" s="24">
        <v>26.2</v>
      </c>
      <c r="M22" s="37">
        <v>172.7</v>
      </c>
      <c r="N22" s="38">
        <v>15</v>
      </c>
      <c r="O22" s="38">
        <v>209</v>
      </c>
      <c r="P22" s="39">
        <v>0.1</v>
      </c>
      <c r="Q22" s="40">
        <v>7.0000000000000007E-2</v>
      </c>
      <c r="R22" s="38">
        <v>0.77</v>
      </c>
      <c r="S22" s="38">
        <v>7.0000000000000007E-2</v>
      </c>
      <c r="T22" s="39">
        <v>1.98</v>
      </c>
    </row>
    <row r="23" spans="1:20">
      <c r="A23" s="241" t="s">
        <v>172</v>
      </c>
      <c r="B23" s="242"/>
      <c r="C23" s="242"/>
      <c r="D23" s="242"/>
      <c r="E23" s="242"/>
      <c r="F23" s="243"/>
      <c r="G23" s="43"/>
      <c r="H23" s="44"/>
      <c r="I23" s="83">
        <f t="shared" ref="I23:T23" si="2">SUM(I21:I22)</f>
        <v>375.9</v>
      </c>
      <c r="J23" s="84">
        <f t="shared" si="2"/>
        <v>22.6</v>
      </c>
      <c r="K23" s="85">
        <f t="shared" si="2"/>
        <v>18.100000000000001</v>
      </c>
      <c r="L23" s="86">
        <f t="shared" si="2"/>
        <v>35.6</v>
      </c>
      <c r="M23" s="87">
        <f t="shared" si="2"/>
        <v>364.7</v>
      </c>
      <c r="N23" s="88">
        <f t="shared" si="2"/>
        <v>41</v>
      </c>
      <c r="O23" s="88">
        <f t="shared" si="2"/>
        <v>363</v>
      </c>
      <c r="P23" s="90">
        <f t="shared" si="2"/>
        <v>1.1000000000000001</v>
      </c>
      <c r="Q23" s="87">
        <f t="shared" si="2"/>
        <v>0.11000000000000001</v>
      </c>
      <c r="R23" s="88">
        <f t="shared" si="2"/>
        <v>1.77</v>
      </c>
      <c r="S23" s="88">
        <f t="shared" si="2"/>
        <v>0.08</v>
      </c>
      <c r="T23" s="90">
        <f t="shared" si="2"/>
        <v>1.98</v>
      </c>
    </row>
    <row r="24" spans="1:20" ht="13.5" customHeight="1">
      <c r="A24" s="292" t="s">
        <v>173</v>
      </c>
      <c r="B24" s="255" t="s">
        <v>174</v>
      </c>
      <c r="C24" s="256"/>
      <c r="D24" s="256"/>
      <c r="E24" s="257"/>
      <c r="F24" s="68" t="s">
        <v>175</v>
      </c>
      <c r="G24" s="30"/>
      <c r="H24" s="31" t="s">
        <v>176</v>
      </c>
      <c r="I24" s="138">
        <v>135.1</v>
      </c>
      <c r="J24" s="33">
        <v>3.72</v>
      </c>
      <c r="K24" s="34">
        <v>5.82</v>
      </c>
      <c r="L24" s="35">
        <v>16.899999999999999</v>
      </c>
      <c r="M24" s="37">
        <v>72</v>
      </c>
      <c r="N24" s="38">
        <v>12.8</v>
      </c>
      <c r="O24" s="38">
        <v>89.5</v>
      </c>
      <c r="P24" s="39">
        <v>1.45</v>
      </c>
      <c r="Q24" s="40">
        <v>0.04</v>
      </c>
      <c r="R24" s="38">
        <v>30.9</v>
      </c>
      <c r="S24" s="38">
        <v>0</v>
      </c>
      <c r="T24" s="39">
        <v>2.5</v>
      </c>
    </row>
    <row r="25" spans="1:20" ht="14.25" hidden="1" customHeight="1">
      <c r="A25" s="261"/>
      <c r="B25" s="258"/>
      <c r="C25" s="251"/>
      <c r="D25" s="251"/>
      <c r="E25" s="259"/>
      <c r="F25" s="18"/>
      <c r="G25" s="19"/>
      <c r="H25" s="20"/>
      <c r="I25" s="21"/>
      <c r="J25" s="22"/>
      <c r="K25" s="23"/>
      <c r="L25" s="24"/>
      <c r="M25" s="37"/>
      <c r="N25" s="38"/>
      <c r="O25" s="38"/>
      <c r="P25" s="39"/>
      <c r="Q25" s="40"/>
      <c r="R25" s="38"/>
      <c r="S25" s="38"/>
      <c r="T25" s="39"/>
    </row>
    <row r="26" spans="1:20" ht="14.25" customHeight="1">
      <c r="A26" s="261"/>
      <c r="B26" s="258" t="s">
        <v>367</v>
      </c>
      <c r="C26" s="251"/>
      <c r="D26" s="251"/>
      <c r="E26" s="259"/>
      <c r="F26" s="18" t="s">
        <v>317</v>
      </c>
      <c r="G26" s="19"/>
      <c r="H26" s="20" t="s">
        <v>209</v>
      </c>
      <c r="I26" s="21">
        <v>284</v>
      </c>
      <c r="J26" s="22">
        <v>22.06</v>
      </c>
      <c r="K26" s="23">
        <v>14.15</v>
      </c>
      <c r="L26" s="24">
        <v>0.48</v>
      </c>
      <c r="M26" s="37">
        <v>57</v>
      </c>
      <c r="N26" s="38">
        <v>9</v>
      </c>
      <c r="O26" s="38">
        <v>218</v>
      </c>
      <c r="P26" s="39">
        <v>1.4</v>
      </c>
      <c r="Q26" s="40">
        <v>0.1</v>
      </c>
      <c r="R26" s="38">
        <v>4</v>
      </c>
      <c r="S26" s="38">
        <v>0.24</v>
      </c>
      <c r="T26" s="39">
        <v>1.2</v>
      </c>
    </row>
    <row r="27" spans="1:20" ht="14.25" customHeight="1">
      <c r="A27" s="261"/>
      <c r="B27" s="298" t="s">
        <v>76</v>
      </c>
      <c r="C27" s="251"/>
      <c r="D27" s="251"/>
      <c r="E27" s="254"/>
      <c r="F27" s="92" t="s">
        <v>77</v>
      </c>
      <c r="G27" s="93"/>
      <c r="H27" s="94" t="s">
        <v>78</v>
      </c>
      <c r="I27" s="21">
        <v>100.4</v>
      </c>
      <c r="J27" s="22">
        <v>1.4</v>
      </c>
      <c r="K27" s="23">
        <v>0.4</v>
      </c>
      <c r="L27" s="24">
        <v>22.8</v>
      </c>
      <c r="M27" s="37">
        <v>34</v>
      </c>
      <c r="N27" s="38">
        <v>12</v>
      </c>
      <c r="O27" s="38">
        <v>36</v>
      </c>
      <c r="P27" s="39">
        <v>0.6</v>
      </c>
      <c r="Q27" s="40">
        <v>0.02</v>
      </c>
      <c r="R27" s="38">
        <v>14.8</v>
      </c>
      <c r="S27" s="50">
        <v>0.04</v>
      </c>
      <c r="T27" s="39">
        <v>0.2</v>
      </c>
    </row>
    <row r="28" spans="1:20" ht="14.25" customHeight="1">
      <c r="A28" s="261"/>
      <c r="B28" s="282" t="s">
        <v>52</v>
      </c>
      <c r="C28" s="270"/>
      <c r="D28" s="270"/>
      <c r="E28" s="283"/>
      <c r="F28" s="42" t="s">
        <v>88</v>
      </c>
      <c r="G28" s="43"/>
      <c r="H28" s="44"/>
      <c r="I28" s="45">
        <v>176</v>
      </c>
      <c r="J28" s="46">
        <v>5.9</v>
      </c>
      <c r="K28" s="47">
        <v>0.75</v>
      </c>
      <c r="L28" s="48">
        <v>36.22</v>
      </c>
      <c r="M28" s="49">
        <v>17.25</v>
      </c>
      <c r="N28" s="50">
        <v>24.75</v>
      </c>
      <c r="O28" s="50">
        <v>65.25</v>
      </c>
      <c r="P28" s="51">
        <v>1.5</v>
      </c>
      <c r="Q28" s="52">
        <v>0.12</v>
      </c>
      <c r="R28" s="50">
        <v>0</v>
      </c>
      <c r="S28" s="50">
        <v>0</v>
      </c>
      <c r="T28" s="51">
        <v>0.97</v>
      </c>
    </row>
    <row r="29" spans="1:20" ht="15" customHeight="1">
      <c r="A29" s="262"/>
      <c r="B29" s="247" t="s">
        <v>72</v>
      </c>
      <c r="C29" s="248"/>
      <c r="D29" s="248"/>
      <c r="E29" s="249"/>
      <c r="F29" s="42" t="s">
        <v>73</v>
      </c>
      <c r="G29" s="43"/>
      <c r="H29" s="44"/>
      <c r="I29" s="45">
        <v>71.67</v>
      </c>
      <c r="J29" s="46">
        <v>1.65</v>
      </c>
      <c r="K29" s="91">
        <v>0.4</v>
      </c>
      <c r="L29" s="48">
        <v>14.98</v>
      </c>
      <c r="M29" s="49">
        <v>38</v>
      </c>
      <c r="N29" s="50">
        <v>24</v>
      </c>
      <c r="O29" s="50">
        <v>32</v>
      </c>
      <c r="P29" s="51">
        <v>4.5999999999999996</v>
      </c>
      <c r="Q29" s="52">
        <v>0.04</v>
      </c>
      <c r="R29" s="50">
        <v>10</v>
      </c>
      <c r="S29" s="50">
        <v>0.04</v>
      </c>
      <c r="T29" s="51">
        <v>0.8</v>
      </c>
    </row>
    <row r="30" spans="1:20">
      <c r="A30" s="241" t="s">
        <v>157</v>
      </c>
      <c r="B30" s="242"/>
      <c r="C30" s="242"/>
      <c r="D30" s="242"/>
      <c r="E30" s="242"/>
      <c r="F30" s="243"/>
      <c r="G30" s="95"/>
      <c r="H30" s="94"/>
      <c r="I30" s="96">
        <f t="shared" ref="I30:T30" si="3">SUM(I24:I29)</f>
        <v>767.17</v>
      </c>
      <c r="J30" s="96">
        <f t="shared" si="3"/>
        <v>34.729999999999997</v>
      </c>
      <c r="K30" s="96">
        <f t="shared" si="3"/>
        <v>21.519999999999996</v>
      </c>
      <c r="L30" s="96">
        <f t="shared" si="3"/>
        <v>91.38000000000001</v>
      </c>
      <c r="M30" s="96">
        <f t="shared" si="3"/>
        <v>218.25</v>
      </c>
      <c r="N30" s="96">
        <f t="shared" si="3"/>
        <v>82.55</v>
      </c>
      <c r="O30" s="96">
        <f t="shared" si="3"/>
        <v>440.75</v>
      </c>
      <c r="P30" s="96">
        <f t="shared" si="3"/>
        <v>9.5499999999999989</v>
      </c>
      <c r="Q30" s="96">
        <f t="shared" si="3"/>
        <v>0.32</v>
      </c>
      <c r="R30" s="96">
        <f t="shared" si="3"/>
        <v>59.7</v>
      </c>
      <c r="S30" s="96">
        <f t="shared" si="3"/>
        <v>0.31999999999999995</v>
      </c>
      <c r="T30" s="96">
        <f t="shared" si="3"/>
        <v>5.67</v>
      </c>
    </row>
    <row r="31" spans="1:20" ht="14.25">
      <c r="A31" s="244" t="s">
        <v>90</v>
      </c>
      <c r="B31" s="247" t="s">
        <v>91</v>
      </c>
      <c r="C31" s="248"/>
      <c r="D31" s="248"/>
      <c r="E31" s="249"/>
      <c r="F31" s="99" t="s">
        <v>84</v>
      </c>
      <c r="G31" s="93"/>
      <c r="H31" s="94" t="s">
        <v>92</v>
      </c>
      <c r="I31" s="100">
        <v>73.5</v>
      </c>
      <c r="J31" s="101">
        <v>4.2</v>
      </c>
      <c r="K31" s="102">
        <v>3.7</v>
      </c>
      <c r="L31" s="103">
        <v>2.94</v>
      </c>
      <c r="M31" s="104">
        <v>176</v>
      </c>
      <c r="N31" s="105">
        <v>20</v>
      </c>
      <c r="O31" s="105">
        <v>132</v>
      </c>
      <c r="P31" s="106">
        <v>0.15</v>
      </c>
      <c r="Q31" s="107">
        <v>0.06</v>
      </c>
      <c r="R31" s="105">
        <v>1</v>
      </c>
      <c r="S31" s="105">
        <v>0.03</v>
      </c>
      <c r="T31" s="106">
        <v>7.0000000000000007E-2</v>
      </c>
    </row>
    <row r="32" spans="1:20" ht="14.25">
      <c r="A32" s="245"/>
      <c r="B32" s="274" t="s">
        <v>68</v>
      </c>
      <c r="C32" s="256"/>
      <c r="D32" s="256"/>
      <c r="E32" s="275"/>
      <c r="F32" s="71" t="s">
        <v>93</v>
      </c>
      <c r="G32" s="72"/>
      <c r="H32" s="44"/>
      <c r="I32" s="73">
        <v>52.2</v>
      </c>
      <c r="J32" s="108">
        <v>1.98</v>
      </c>
      <c r="K32" s="109">
        <v>0.36</v>
      </c>
      <c r="L32" s="110">
        <v>10</v>
      </c>
      <c r="M32" s="111">
        <v>10.5</v>
      </c>
      <c r="N32" s="112">
        <v>14.1</v>
      </c>
      <c r="O32" s="112">
        <v>47.4</v>
      </c>
      <c r="P32" s="113">
        <v>1.2</v>
      </c>
      <c r="Q32" s="114">
        <v>0.05</v>
      </c>
      <c r="R32" s="112">
        <v>0</v>
      </c>
      <c r="S32" s="112">
        <v>0</v>
      </c>
      <c r="T32" s="113">
        <v>0.7</v>
      </c>
    </row>
    <row r="33" spans="1:20" ht="16.5" customHeight="1">
      <c r="A33" s="246"/>
      <c r="B33" s="253" t="s">
        <v>52</v>
      </c>
      <c r="C33" s="251"/>
      <c r="D33" s="251"/>
      <c r="E33" s="254"/>
      <c r="F33" s="82" t="s">
        <v>53</v>
      </c>
      <c r="G33" s="43"/>
      <c r="H33" s="44"/>
      <c r="I33" s="45">
        <v>58.8</v>
      </c>
      <c r="J33" s="46">
        <v>1.98</v>
      </c>
      <c r="K33" s="47">
        <v>0.25</v>
      </c>
      <c r="L33" s="48">
        <v>12.1</v>
      </c>
      <c r="M33" s="49">
        <v>5.8</v>
      </c>
      <c r="N33" s="50">
        <v>8.3000000000000007</v>
      </c>
      <c r="O33" s="50">
        <v>21.7</v>
      </c>
      <c r="P33" s="51">
        <v>0.5</v>
      </c>
      <c r="Q33" s="52">
        <v>0.04</v>
      </c>
      <c r="R33" s="50">
        <v>0</v>
      </c>
      <c r="S33" s="50">
        <v>0</v>
      </c>
      <c r="T33" s="51">
        <v>0.32</v>
      </c>
    </row>
    <row r="34" spans="1:20">
      <c r="A34" s="241" t="s">
        <v>177</v>
      </c>
      <c r="B34" s="242"/>
      <c r="C34" s="242"/>
      <c r="D34" s="242"/>
      <c r="E34" s="242"/>
      <c r="F34" s="243"/>
      <c r="G34" s="93"/>
      <c r="H34" s="94"/>
      <c r="I34" s="96">
        <f>I31+I32+I33</f>
        <v>184.5</v>
      </c>
      <c r="J34" s="96">
        <f>J31+J32+J33</f>
        <v>8.16</v>
      </c>
      <c r="K34" s="96">
        <f>K31+K32+K33</f>
        <v>4.3100000000000005</v>
      </c>
      <c r="L34" s="96">
        <f>L31+L32+33</f>
        <v>45.94</v>
      </c>
      <c r="M34" s="115">
        <f t="shared" ref="M34:T34" si="4">M31+M32+M33</f>
        <v>192.3</v>
      </c>
      <c r="N34" s="116">
        <f t="shared" si="4"/>
        <v>42.400000000000006</v>
      </c>
      <c r="O34" s="116">
        <f t="shared" si="4"/>
        <v>201.1</v>
      </c>
      <c r="P34" s="90">
        <f t="shared" si="4"/>
        <v>1.8499999999999999</v>
      </c>
      <c r="Q34" s="115">
        <f t="shared" si="4"/>
        <v>0.15</v>
      </c>
      <c r="R34" s="116">
        <f t="shared" si="4"/>
        <v>1</v>
      </c>
      <c r="S34" s="116">
        <f t="shared" si="4"/>
        <v>0.03</v>
      </c>
      <c r="T34" s="90">
        <f t="shared" si="4"/>
        <v>1.0900000000000001</v>
      </c>
    </row>
    <row r="35" spans="1:20" ht="20.25" customHeight="1">
      <c r="A35" s="276" t="s">
        <v>95</v>
      </c>
      <c r="B35" s="277"/>
      <c r="C35" s="277"/>
      <c r="D35" s="277"/>
      <c r="E35" s="277"/>
      <c r="F35" s="278"/>
      <c r="G35" s="117">
        <f>SUM(G7:G34)</f>
        <v>0</v>
      </c>
      <c r="H35" s="118"/>
      <c r="I35" s="119">
        <f t="shared" ref="I35:T35" si="5">I12+I20+I23+I30+I34</f>
        <v>2939.55</v>
      </c>
      <c r="J35" s="119">
        <f t="shared" si="5"/>
        <v>175.46</v>
      </c>
      <c r="K35" s="119">
        <f t="shared" si="5"/>
        <v>111.58</v>
      </c>
      <c r="L35" s="119">
        <f t="shared" si="5"/>
        <v>361.17</v>
      </c>
      <c r="M35" s="120">
        <f t="shared" si="5"/>
        <v>1167.75</v>
      </c>
      <c r="N35" s="121">
        <f t="shared" si="5"/>
        <v>323.32000000000005</v>
      </c>
      <c r="O35" s="121">
        <f t="shared" si="5"/>
        <v>1799.79</v>
      </c>
      <c r="P35" s="122">
        <f t="shared" si="5"/>
        <v>24.61</v>
      </c>
      <c r="Q35" s="120">
        <f t="shared" si="5"/>
        <v>1.0779999999999998</v>
      </c>
      <c r="R35" s="121">
        <f t="shared" si="5"/>
        <v>98.44</v>
      </c>
      <c r="S35" s="121">
        <f t="shared" si="5"/>
        <v>1.034</v>
      </c>
      <c r="T35" s="122">
        <f t="shared" si="5"/>
        <v>28.150000000000002</v>
      </c>
    </row>
    <row r="36" spans="1:20" ht="15">
      <c r="A36" s="123"/>
      <c r="B36" s="123"/>
      <c r="C36" s="123"/>
      <c r="D36" s="123"/>
      <c r="E36" s="123"/>
      <c r="F36" s="123"/>
      <c r="G36" s="124"/>
      <c r="H36" s="272" t="s">
        <v>178</v>
      </c>
      <c r="I36" s="273"/>
      <c r="J36" s="125">
        <f>J35/(L35/4)</f>
        <v>1.9432400254727691</v>
      </c>
      <c r="K36" s="126">
        <f>K35/(L35/4)</f>
        <v>1.2357615527314008</v>
      </c>
      <c r="L36" s="127">
        <v>4</v>
      </c>
      <c r="M36" s="128"/>
    </row>
    <row r="37" spans="1:20" ht="15">
      <c r="A37" s="129"/>
      <c r="B37" s="129"/>
      <c r="C37" s="129"/>
      <c r="D37" s="129"/>
      <c r="E37" s="129"/>
      <c r="F37" s="129"/>
      <c r="G37" s="130"/>
      <c r="H37" s="129"/>
      <c r="I37" s="130"/>
      <c r="J37" s="130"/>
      <c r="K37" s="130"/>
      <c r="L37" s="130"/>
      <c r="M37" s="128"/>
    </row>
    <row r="38" spans="1:20" ht="14.25">
      <c r="A38" s="129"/>
    </row>
    <row r="39" spans="1:20" ht="15">
      <c r="A39" s="129"/>
      <c r="B39" s="129"/>
      <c r="C39" s="129"/>
      <c r="D39" s="129"/>
      <c r="E39" s="129"/>
      <c r="F39" s="129"/>
      <c r="G39" s="130"/>
      <c r="H39" s="129"/>
      <c r="I39" s="130"/>
      <c r="J39" s="130"/>
      <c r="K39" s="130"/>
      <c r="L39" s="130"/>
      <c r="M39" s="128"/>
    </row>
    <row r="40" spans="1:20" ht="15">
      <c r="A40" s="129"/>
      <c r="B40" s="129"/>
      <c r="C40" s="129"/>
      <c r="D40" s="129"/>
      <c r="E40" s="129"/>
      <c r="F40" s="129"/>
      <c r="G40" s="130"/>
      <c r="H40" s="129"/>
      <c r="I40" s="130"/>
      <c r="J40" s="130"/>
      <c r="K40" s="130"/>
      <c r="L40" s="130"/>
      <c r="M40" s="128"/>
    </row>
    <row r="41" spans="1:20" ht="15">
      <c r="A41" s="129"/>
      <c r="B41" s="129"/>
      <c r="C41" s="129"/>
      <c r="D41" s="129"/>
      <c r="E41" s="129"/>
      <c r="F41" s="129"/>
      <c r="G41" s="130"/>
      <c r="H41" s="129"/>
      <c r="I41" s="130"/>
      <c r="J41" s="130"/>
      <c r="K41" s="130"/>
      <c r="L41" s="130"/>
      <c r="M41" s="128"/>
    </row>
    <row r="42" spans="1:20" ht="15">
      <c r="A42" s="129"/>
      <c r="B42" s="129"/>
      <c r="C42" s="129"/>
      <c r="D42" s="129"/>
      <c r="E42" s="129"/>
      <c r="F42" s="129"/>
      <c r="G42" s="130"/>
      <c r="H42" s="129"/>
      <c r="I42" s="130"/>
      <c r="J42" s="130"/>
      <c r="K42" s="130"/>
      <c r="L42" s="130"/>
      <c r="M42" s="128"/>
    </row>
    <row r="43" spans="1:20" ht="15">
      <c r="A43" s="129"/>
      <c r="B43" s="129"/>
      <c r="C43" s="129"/>
      <c r="D43" s="129"/>
      <c r="E43" s="129"/>
      <c r="F43" s="129"/>
      <c r="G43" s="130"/>
      <c r="H43" s="129"/>
      <c r="I43" s="130"/>
      <c r="J43" s="130"/>
      <c r="K43" s="130"/>
      <c r="L43" s="130"/>
      <c r="M43" s="128"/>
    </row>
    <row r="44" spans="1:20" ht="15">
      <c r="A44" s="129"/>
      <c r="B44" s="129"/>
      <c r="C44" s="129"/>
      <c r="D44" s="129"/>
      <c r="E44" s="129"/>
      <c r="F44" s="129"/>
      <c r="G44" s="130"/>
      <c r="H44" s="129"/>
      <c r="I44" s="130"/>
      <c r="J44" s="130"/>
      <c r="K44" s="130"/>
      <c r="L44" s="130"/>
      <c r="M44" s="128"/>
    </row>
  </sheetData>
  <mergeCells count="45">
    <mergeCell ref="A23:F23"/>
    <mergeCell ref="B16:E16"/>
    <mergeCell ref="B17:E17"/>
    <mergeCell ref="B18:E18"/>
    <mergeCell ref="B19:E19"/>
    <mergeCell ref="A20:F20"/>
    <mergeCell ref="B22:E22"/>
    <mergeCell ref="A13:A19"/>
    <mergeCell ref="B15:E15"/>
    <mergeCell ref="B13:E13"/>
    <mergeCell ref="B21:E21"/>
    <mergeCell ref="A21:A22"/>
    <mergeCell ref="B29:E29"/>
    <mergeCell ref="B28:E28"/>
    <mergeCell ref="B27:E27"/>
    <mergeCell ref="A24:A29"/>
    <mergeCell ref="B26:E26"/>
    <mergeCell ref="B25:E25"/>
    <mergeCell ref="B24:E24"/>
    <mergeCell ref="H36:I36"/>
    <mergeCell ref="A34:F34"/>
    <mergeCell ref="A35:F35"/>
    <mergeCell ref="B33:E33"/>
    <mergeCell ref="A30:F30"/>
    <mergeCell ref="A31:A33"/>
    <mergeCell ref="B32:E32"/>
    <mergeCell ref="B31:E31"/>
    <mergeCell ref="A6:T6"/>
    <mergeCell ref="I4:I5"/>
    <mergeCell ref="H4:H5"/>
    <mergeCell ref="A4:E5"/>
    <mergeCell ref="F4:F5"/>
    <mergeCell ref="A1:T1"/>
    <mergeCell ref="A2:T2"/>
    <mergeCell ref="A3:T3"/>
    <mergeCell ref="Q4:T4"/>
    <mergeCell ref="M4:P4"/>
    <mergeCell ref="J4:L4"/>
    <mergeCell ref="A7:A11"/>
    <mergeCell ref="B7:E7"/>
    <mergeCell ref="B8:E8"/>
    <mergeCell ref="A12:F12"/>
    <mergeCell ref="B9:E9"/>
    <mergeCell ref="B11:E11"/>
    <mergeCell ref="B10:E10"/>
  </mergeCells>
  <pageMargins left="0" right="0" top="0" bottom="0" header="0" footer="0"/>
  <pageSetup paperSize="9"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topLeftCell="A4" zoomScale="130" zoomScaleNormal="100" zoomScaleSheetLayoutView="130" workbookViewId="0">
      <selection activeCell="Q25" sqref="Q25"/>
    </sheetView>
  </sheetViews>
  <sheetFormatPr defaultColWidth="9" defaultRowHeight="12.75"/>
  <cols>
    <col min="1" max="1" width="4.28515625" customWidth="1"/>
    <col min="3" max="3" width="8.85546875" customWidth="1"/>
    <col min="5" max="5" width="22" customWidth="1"/>
    <col min="6" max="6" width="9.42578125" bestFit="1" customWidth="1"/>
    <col min="7" max="7" width="9.7109375" hidden="1" customWidth="1"/>
    <col min="8" max="8" width="7.42578125" bestFit="1" customWidth="1"/>
    <col min="9" max="9" width="16" customWidth="1"/>
    <col min="10" max="11" width="9.140625" bestFit="1" customWidth="1"/>
    <col min="12" max="12" width="11.140625" bestFit="1" customWidth="1"/>
    <col min="13" max="14" width="7" bestFit="1" customWidth="1"/>
    <col min="15" max="15" width="7.42578125" bestFit="1" customWidth="1"/>
    <col min="16" max="16" width="5.5703125" bestFit="1" customWidth="1"/>
    <col min="17" max="17" width="5.7109375" bestFit="1" customWidth="1"/>
    <col min="18" max="18" width="6.5703125" bestFit="1" customWidth="1"/>
    <col min="19" max="19" width="6.140625" bestFit="1" customWidth="1"/>
    <col min="20" max="20" width="5.5703125" bestFit="1" customWidth="1"/>
  </cols>
  <sheetData>
    <row r="1" spans="1:20">
      <c r="A1" s="219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1"/>
    </row>
    <row r="2" spans="1:20" ht="31.5" customHeight="1">
      <c r="A2" s="235" t="s">
        <v>20</v>
      </c>
      <c r="B2" s="236"/>
      <c r="C2" s="236"/>
      <c r="D2" s="236"/>
      <c r="E2" s="237"/>
      <c r="F2" s="231" t="s">
        <v>21</v>
      </c>
      <c r="G2" s="10"/>
      <c r="H2" s="233" t="s">
        <v>22</v>
      </c>
      <c r="I2" s="231" t="s">
        <v>23</v>
      </c>
      <c r="J2" s="228" t="s">
        <v>24</v>
      </c>
      <c r="K2" s="229"/>
      <c r="L2" s="230"/>
      <c r="M2" s="222" t="s">
        <v>25</v>
      </c>
      <c r="N2" s="223"/>
      <c r="O2" s="223"/>
      <c r="P2" s="224"/>
      <c r="Q2" s="222" t="s">
        <v>26</v>
      </c>
      <c r="R2" s="223"/>
      <c r="S2" s="223"/>
      <c r="T2" s="224"/>
    </row>
    <row r="3" spans="1:20" ht="30.75" customHeight="1">
      <c r="A3" s="238"/>
      <c r="B3" s="239"/>
      <c r="C3" s="239"/>
      <c r="D3" s="239"/>
      <c r="E3" s="240"/>
      <c r="F3" s="232"/>
      <c r="G3" s="11" t="s">
        <v>27</v>
      </c>
      <c r="H3" s="234"/>
      <c r="I3" s="232"/>
      <c r="J3" s="12" t="s">
        <v>28</v>
      </c>
      <c r="K3" s="13" t="s">
        <v>29</v>
      </c>
      <c r="L3" s="14" t="s">
        <v>30</v>
      </c>
      <c r="M3" s="15" t="s">
        <v>31</v>
      </c>
      <c r="N3" s="16" t="s">
        <v>32</v>
      </c>
      <c r="O3" s="16" t="s">
        <v>33</v>
      </c>
      <c r="P3" s="17" t="s">
        <v>34</v>
      </c>
      <c r="Q3" s="15" t="s">
        <v>35</v>
      </c>
      <c r="R3" s="16" t="s">
        <v>36</v>
      </c>
      <c r="S3" s="16" t="s">
        <v>37</v>
      </c>
      <c r="T3" s="17" t="s">
        <v>38</v>
      </c>
    </row>
    <row r="4" spans="1:20">
      <c r="A4" s="299" t="s">
        <v>179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1"/>
    </row>
    <row r="5" spans="1:20" ht="16.5" customHeight="1">
      <c r="A5" s="292" t="s">
        <v>40</v>
      </c>
      <c r="B5" s="250" t="s">
        <v>273</v>
      </c>
      <c r="C5" s="251"/>
      <c r="D5" s="251"/>
      <c r="E5" s="252"/>
      <c r="F5" s="29" t="s">
        <v>110</v>
      </c>
      <c r="G5" s="30"/>
      <c r="H5" s="31" t="s">
        <v>181</v>
      </c>
      <c r="I5" s="138">
        <v>252.9</v>
      </c>
      <c r="J5" s="33">
        <v>6.81</v>
      </c>
      <c r="K5" s="33">
        <v>7.36</v>
      </c>
      <c r="L5" s="35">
        <v>39.130000000000003</v>
      </c>
      <c r="M5" s="64">
        <v>106.53</v>
      </c>
      <c r="N5" s="65">
        <v>16</v>
      </c>
      <c r="O5" s="65">
        <v>140.69999999999999</v>
      </c>
      <c r="P5" s="66">
        <v>0.75</v>
      </c>
      <c r="Q5" s="67">
        <v>0.04</v>
      </c>
      <c r="R5" s="65">
        <v>0.72</v>
      </c>
      <c r="S5" s="65">
        <v>0.05</v>
      </c>
      <c r="T5" s="66">
        <v>1.57</v>
      </c>
    </row>
    <row r="6" spans="1:20" ht="16.5" customHeight="1">
      <c r="A6" s="261"/>
      <c r="B6" s="258" t="s">
        <v>124</v>
      </c>
      <c r="C6" s="251"/>
      <c r="D6" s="251"/>
      <c r="E6" s="259"/>
      <c r="F6" s="18" t="s">
        <v>125</v>
      </c>
      <c r="G6" s="19"/>
      <c r="H6" s="41" t="s">
        <v>126</v>
      </c>
      <c r="I6" s="21">
        <v>63</v>
      </c>
      <c r="J6" s="22">
        <v>5.08</v>
      </c>
      <c r="K6" s="23">
        <v>4.5999999999999996</v>
      </c>
      <c r="L6" s="24">
        <v>0.28000000000000003</v>
      </c>
      <c r="M6" s="37">
        <v>22</v>
      </c>
      <c r="N6" s="38">
        <v>5</v>
      </c>
      <c r="O6" s="38">
        <v>77</v>
      </c>
      <c r="P6" s="39">
        <v>1</v>
      </c>
      <c r="Q6" s="40">
        <v>0.03</v>
      </c>
      <c r="R6" s="38">
        <v>0</v>
      </c>
      <c r="S6" s="38">
        <v>0.1</v>
      </c>
      <c r="T6" s="39">
        <v>0.2</v>
      </c>
    </row>
    <row r="7" spans="1:20" ht="17.25" customHeight="1">
      <c r="A7" s="261"/>
      <c r="B7" s="258" t="s">
        <v>135</v>
      </c>
      <c r="C7" s="251"/>
      <c r="D7" s="251"/>
      <c r="E7" s="259"/>
      <c r="F7" s="18" t="s">
        <v>50</v>
      </c>
      <c r="G7" s="19"/>
      <c r="H7" s="41" t="s">
        <v>136</v>
      </c>
      <c r="I7" s="21">
        <v>100.6</v>
      </c>
      <c r="J7" s="22">
        <v>3.17</v>
      </c>
      <c r="K7" s="134">
        <v>2.68</v>
      </c>
      <c r="L7" s="24">
        <v>15.95</v>
      </c>
      <c r="M7" s="37">
        <v>125.78</v>
      </c>
      <c r="N7" s="38">
        <v>14</v>
      </c>
      <c r="O7" s="38">
        <v>90</v>
      </c>
      <c r="P7" s="39">
        <v>0.13</v>
      </c>
      <c r="Q7" s="40">
        <v>0.04</v>
      </c>
      <c r="R7" s="38">
        <v>1.3</v>
      </c>
      <c r="S7" s="38">
        <v>0.02</v>
      </c>
      <c r="T7" s="39">
        <v>0.02</v>
      </c>
    </row>
    <row r="8" spans="1:20" ht="17.25" customHeight="1">
      <c r="A8" s="262"/>
      <c r="B8" s="269" t="s">
        <v>52</v>
      </c>
      <c r="C8" s="270"/>
      <c r="D8" s="270"/>
      <c r="E8" s="271"/>
      <c r="F8" s="42" t="s">
        <v>116</v>
      </c>
      <c r="G8" s="43"/>
      <c r="H8" s="44"/>
      <c r="I8" s="45">
        <v>117.5</v>
      </c>
      <c r="J8" s="46">
        <v>3.94</v>
      </c>
      <c r="K8" s="47">
        <v>0.5</v>
      </c>
      <c r="L8" s="48">
        <v>24.14</v>
      </c>
      <c r="M8" s="49">
        <v>5.75</v>
      </c>
      <c r="N8" s="50">
        <v>8.25</v>
      </c>
      <c r="O8" s="50">
        <v>21.75</v>
      </c>
      <c r="P8" s="51">
        <v>0.5</v>
      </c>
      <c r="Q8" s="52">
        <v>0.04</v>
      </c>
      <c r="R8" s="50">
        <v>0</v>
      </c>
      <c r="S8" s="50">
        <v>0</v>
      </c>
      <c r="T8" s="51">
        <v>0.3</v>
      </c>
    </row>
    <row r="9" spans="1:20">
      <c r="A9" s="241" t="s">
        <v>54</v>
      </c>
      <c r="B9" s="242"/>
      <c r="C9" s="242"/>
      <c r="D9" s="242"/>
      <c r="E9" s="242"/>
      <c r="F9" s="243"/>
      <c r="G9" s="95"/>
      <c r="H9" s="94"/>
      <c r="I9" s="152">
        <f t="shared" ref="I9:T9" si="0">SUM(I5:I8)</f>
        <v>534</v>
      </c>
      <c r="J9" s="97">
        <f t="shared" si="0"/>
        <v>19</v>
      </c>
      <c r="K9" s="153">
        <f t="shared" si="0"/>
        <v>15.14</v>
      </c>
      <c r="L9" s="86">
        <f t="shared" si="0"/>
        <v>79.5</v>
      </c>
      <c r="M9" s="87">
        <f t="shared" si="0"/>
        <v>260.06</v>
      </c>
      <c r="N9" s="88">
        <f t="shared" si="0"/>
        <v>43.25</v>
      </c>
      <c r="O9" s="88">
        <f t="shared" si="0"/>
        <v>329.45</v>
      </c>
      <c r="P9" s="89">
        <f t="shared" si="0"/>
        <v>2.38</v>
      </c>
      <c r="Q9" s="87">
        <f t="shared" si="0"/>
        <v>0.15000000000000002</v>
      </c>
      <c r="R9" s="88">
        <f t="shared" si="0"/>
        <v>2.02</v>
      </c>
      <c r="S9" s="88">
        <f t="shared" si="0"/>
        <v>0.17</v>
      </c>
      <c r="T9" s="90">
        <f t="shared" si="0"/>
        <v>2.09</v>
      </c>
    </row>
    <row r="10" spans="1:20" ht="14.25" customHeight="1">
      <c r="A10" s="260" t="s">
        <v>55</v>
      </c>
      <c r="B10" s="302" t="s">
        <v>182</v>
      </c>
      <c r="C10" s="248"/>
      <c r="D10" s="248"/>
      <c r="E10" s="303"/>
      <c r="F10" s="140" t="s">
        <v>57</v>
      </c>
      <c r="G10" s="53"/>
      <c r="H10" s="141" t="s">
        <v>183</v>
      </c>
      <c r="I10" s="142">
        <v>35.1</v>
      </c>
      <c r="J10" s="143">
        <v>1.1599999999999999</v>
      </c>
      <c r="K10" s="75">
        <v>0.19</v>
      </c>
      <c r="L10" s="76">
        <v>7.2</v>
      </c>
      <c r="M10" s="77">
        <v>43.14</v>
      </c>
      <c r="N10" s="78">
        <v>7</v>
      </c>
      <c r="O10" s="78">
        <v>111</v>
      </c>
      <c r="P10" s="79">
        <v>1.2</v>
      </c>
      <c r="Q10" s="80">
        <v>0.03</v>
      </c>
      <c r="R10" s="78">
        <v>15.5</v>
      </c>
      <c r="S10" s="78">
        <v>0</v>
      </c>
      <c r="T10" s="79">
        <v>6.7</v>
      </c>
    </row>
    <row r="11" spans="1:20" ht="14.25" customHeight="1">
      <c r="A11" s="261"/>
      <c r="B11" s="255" t="s">
        <v>184</v>
      </c>
      <c r="C11" s="256"/>
      <c r="D11" s="256"/>
      <c r="E11" s="257"/>
      <c r="F11" s="68" t="s">
        <v>60</v>
      </c>
      <c r="G11" s="30"/>
      <c r="H11" s="31" t="s">
        <v>185</v>
      </c>
      <c r="I11" s="138">
        <v>73</v>
      </c>
      <c r="J11" s="33">
        <v>1.28</v>
      </c>
      <c r="K11" s="34">
        <v>4.32</v>
      </c>
      <c r="L11" s="35">
        <v>6.85</v>
      </c>
      <c r="M11" s="64">
        <v>72.599999999999994</v>
      </c>
      <c r="N11" s="65">
        <v>8.4</v>
      </c>
      <c r="O11" s="65">
        <v>36.9</v>
      </c>
      <c r="P11" s="66">
        <v>0.9</v>
      </c>
      <c r="Q11" s="67">
        <v>0.02</v>
      </c>
      <c r="R11" s="65">
        <v>8.7200000000000006</v>
      </c>
      <c r="S11" s="65">
        <v>0</v>
      </c>
      <c r="T11" s="66">
        <v>0.4</v>
      </c>
    </row>
    <row r="12" spans="1:20" ht="14.25">
      <c r="A12" s="261"/>
      <c r="B12" s="250" t="s">
        <v>186</v>
      </c>
      <c r="C12" s="251"/>
      <c r="D12" s="251"/>
      <c r="E12" s="252"/>
      <c r="F12" s="18" t="s">
        <v>119</v>
      </c>
      <c r="G12" s="19"/>
      <c r="H12" s="41" t="s">
        <v>187</v>
      </c>
      <c r="I12" s="138">
        <v>356</v>
      </c>
      <c r="J12" s="33">
        <v>21.3</v>
      </c>
      <c r="K12" s="34">
        <v>32.299999999999997</v>
      </c>
      <c r="L12" s="35">
        <v>7.2</v>
      </c>
      <c r="M12" s="64">
        <v>102.6</v>
      </c>
      <c r="N12" s="65">
        <v>7.4</v>
      </c>
      <c r="O12" s="65">
        <v>239</v>
      </c>
      <c r="P12" s="66">
        <v>3.4</v>
      </c>
      <c r="Q12" s="67">
        <v>7.0000000000000007E-2</v>
      </c>
      <c r="R12" s="65">
        <v>1</v>
      </c>
      <c r="S12" s="65">
        <v>0.04</v>
      </c>
      <c r="T12" s="66">
        <v>8.8000000000000007</v>
      </c>
    </row>
    <row r="13" spans="1:20" ht="14.25" customHeight="1">
      <c r="A13" s="261"/>
      <c r="B13" s="255" t="s">
        <v>143</v>
      </c>
      <c r="C13" s="256"/>
      <c r="D13" s="256"/>
      <c r="E13" s="257"/>
      <c r="F13" s="68" t="s">
        <v>144</v>
      </c>
      <c r="G13" s="19"/>
      <c r="H13" s="20" t="s">
        <v>145</v>
      </c>
      <c r="I13" s="21">
        <v>111.58</v>
      </c>
      <c r="J13" s="22">
        <v>2.16</v>
      </c>
      <c r="K13" s="23">
        <v>8.67</v>
      </c>
      <c r="L13" s="24">
        <v>9.98</v>
      </c>
      <c r="M13" s="37">
        <v>65.8</v>
      </c>
      <c r="N13" s="38">
        <v>21.7</v>
      </c>
      <c r="O13" s="38">
        <v>78.8</v>
      </c>
      <c r="P13" s="39">
        <v>0.9</v>
      </c>
      <c r="Q13" s="40">
        <v>7.0000000000000007E-2</v>
      </c>
      <c r="R13" s="38">
        <v>5.6</v>
      </c>
      <c r="S13" s="38">
        <v>0.05</v>
      </c>
      <c r="T13" s="39">
        <v>2.9</v>
      </c>
    </row>
    <row r="14" spans="1:20" ht="14.25" customHeight="1">
      <c r="A14" s="261"/>
      <c r="B14" s="258" t="s">
        <v>146</v>
      </c>
      <c r="C14" s="251"/>
      <c r="D14" s="251"/>
      <c r="E14" s="259"/>
      <c r="F14" s="18" t="s">
        <v>66</v>
      </c>
      <c r="G14" s="19"/>
      <c r="H14" s="20" t="s">
        <v>67</v>
      </c>
      <c r="I14" s="21">
        <v>114.8</v>
      </c>
      <c r="J14" s="22">
        <v>0.78</v>
      </c>
      <c r="K14" s="23">
        <v>0.05</v>
      </c>
      <c r="L14" s="24">
        <v>27.63</v>
      </c>
      <c r="M14" s="37">
        <v>32.32</v>
      </c>
      <c r="N14" s="38">
        <v>14.56</v>
      </c>
      <c r="O14" s="38">
        <v>21.9</v>
      </c>
      <c r="P14" s="39">
        <v>0.48</v>
      </c>
      <c r="Q14" s="40">
        <v>0.02</v>
      </c>
      <c r="R14" s="38">
        <v>0.6</v>
      </c>
      <c r="S14" s="38">
        <v>0</v>
      </c>
      <c r="T14" s="39">
        <v>0.1</v>
      </c>
    </row>
    <row r="15" spans="1:20" ht="14.25" customHeight="1">
      <c r="A15" s="261"/>
      <c r="B15" s="250" t="s">
        <v>68</v>
      </c>
      <c r="C15" s="251"/>
      <c r="D15" s="251"/>
      <c r="E15" s="252"/>
      <c r="F15" s="71" t="s">
        <v>69</v>
      </c>
      <c r="G15" s="72"/>
      <c r="H15" s="44"/>
      <c r="I15" s="73">
        <v>87</v>
      </c>
      <c r="J15" s="74">
        <v>3.3</v>
      </c>
      <c r="K15" s="75">
        <v>0.6</v>
      </c>
      <c r="L15" s="76">
        <v>16.7</v>
      </c>
      <c r="M15" s="77">
        <v>17.5</v>
      </c>
      <c r="N15" s="78">
        <v>23.5</v>
      </c>
      <c r="O15" s="78">
        <v>79</v>
      </c>
      <c r="P15" s="79">
        <v>1.94</v>
      </c>
      <c r="Q15" s="80">
        <v>0.08</v>
      </c>
      <c r="R15" s="78">
        <v>0</v>
      </c>
      <c r="S15" s="78">
        <v>0</v>
      </c>
      <c r="T15" s="79">
        <v>1.1599999999999999</v>
      </c>
    </row>
    <row r="16" spans="1:20" ht="14.25" customHeight="1">
      <c r="A16" s="262"/>
      <c r="B16" s="253" t="s">
        <v>52</v>
      </c>
      <c r="C16" s="251"/>
      <c r="D16" s="251"/>
      <c r="E16" s="254"/>
      <c r="F16" s="82" t="s">
        <v>53</v>
      </c>
      <c r="G16" s="43"/>
      <c r="H16" s="44"/>
      <c r="I16" s="45">
        <v>58.8</v>
      </c>
      <c r="J16" s="46">
        <v>1.98</v>
      </c>
      <c r="K16" s="47">
        <v>0.25</v>
      </c>
      <c r="L16" s="48">
        <v>12.1</v>
      </c>
      <c r="M16" s="49">
        <v>5.8</v>
      </c>
      <c r="N16" s="50">
        <v>8.3000000000000007</v>
      </c>
      <c r="O16" s="50">
        <v>21.7</v>
      </c>
      <c r="P16" s="51">
        <v>0.5</v>
      </c>
      <c r="Q16" s="52">
        <v>0.04</v>
      </c>
      <c r="R16" s="50">
        <v>0</v>
      </c>
      <c r="S16" s="50">
        <v>0</v>
      </c>
      <c r="T16" s="51">
        <v>0.32</v>
      </c>
    </row>
    <row r="17" spans="1:20" ht="13.5" thickBot="1">
      <c r="A17" s="241" t="s">
        <v>70</v>
      </c>
      <c r="B17" s="242"/>
      <c r="C17" s="242"/>
      <c r="D17" s="242"/>
      <c r="E17" s="242"/>
      <c r="F17" s="243"/>
      <c r="G17" s="43"/>
      <c r="H17" s="44"/>
      <c r="I17" s="83">
        <f t="shared" ref="I17:T17" si="1">SUM(I10:I16)</f>
        <v>836.28</v>
      </c>
      <c r="J17" s="84">
        <f t="shared" si="1"/>
        <v>31.960000000000004</v>
      </c>
      <c r="K17" s="85">
        <f t="shared" si="1"/>
        <v>46.379999999999995</v>
      </c>
      <c r="L17" s="86">
        <f t="shared" si="1"/>
        <v>87.66</v>
      </c>
      <c r="M17" s="87">
        <f t="shared" si="1"/>
        <v>339.76</v>
      </c>
      <c r="N17" s="88">
        <f t="shared" si="1"/>
        <v>90.86</v>
      </c>
      <c r="O17" s="88">
        <f t="shared" si="1"/>
        <v>588.29999999999995</v>
      </c>
      <c r="P17" s="89">
        <f t="shared" si="1"/>
        <v>9.32</v>
      </c>
      <c r="Q17" s="87">
        <f t="shared" si="1"/>
        <v>0.32999999999999996</v>
      </c>
      <c r="R17" s="88">
        <f t="shared" si="1"/>
        <v>31.42</v>
      </c>
      <c r="S17" s="88">
        <f t="shared" si="1"/>
        <v>0.09</v>
      </c>
      <c r="T17" s="90">
        <f t="shared" si="1"/>
        <v>20.380000000000003</v>
      </c>
    </row>
    <row r="18" spans="1:20" ht="14.25" customHeight="1">
      <c r="A18" s="245"/>
      <c r="B18" s="250" t="s">
        <v>188</v>
      </c>
      <c r="C18" s="251"/>
      <c r="D18" s="251"/>
      <c r="E18" s="252"/>
      <c r="F18" s="18" t="s">
        <v>47</v>
      </c>
      <c r="G18" s="19"/>
      <c r="H18" s="20"/>
      <c r="I18" s="21">
        <v>102.6</v>
      </c>
      <c r="J18" s="22">
        <v>0.1</v>
      </c>
      <c r="K18" s="23">
        <v>0.8</v>
      </c>
      <c r="L18" s="24">
        <v>24.3</v>
      </c>
      <c r="M18" s="37">
        <v>3</v>
      </c>
      <c r="N18" s="38">
        <v>0.6</v>
      </c>
      <c r="O18" s="38">
        <v>9.9</v>
      </c>
      <c r="P18" s="39">
        <v>0.18</v>
      </c>
      <c r="Q18" s="40">
        <v>0.01</v>
      </c>
      <c r="R18" s="38">
        <v>0</v>
      </c>
      <c r="S18" s="38">
        <v>2E-3</v>
      </c>
      <c r="T18" s="39">
        <v>1.4</v>
      </c>
    </row>
    <row r="19" spans="1:20" ht="15" thickBot="1">
      <c r="A19" s="246"/>
      <c r="B19" s="253" t="s">
        <v>76</v>
      </c>
      <c r="C19" s="251"/>
      <c r="D19" s="251"/>
      <c r="E19" s="254"/>
      <c r="F19" s="92" t="s">
        <v>77</v>
      </c>
      <c r="G19" s="93"/>
      <c r="H19" s="94" t="s">
        <v>78</v>
      </c>
      <c r="I19" s="21">
        <v>100.4</v>
      </c>
      <c r="J19" s="22">
        <v>1.4</v>
      </c>
      <c r="K19" s="23">
        <v>0.4</v>
      </c>
      <c r="L19" s="24">
        <v>22.8</v>
      </c>
      <c r="M19" s="37">
        <v>34</v>
      </c>
      <c r="N19" s="38">
        <v>12</v>
      </c>
      <c r="O19" s="38">
        <v>36</v>
      </c>
      <c r="P19" s="39">
        <v>0.6</v>
      </c>
      <c r="Q19" s="40">
        <v>0.02</v>
      </c>
      <c r="R19" s="38">
        <v>14.8</v>
      </c>
      <c r="S19" s="50">
        <v>0.04</v>
      </c>
      <c r="T19" s="39">
        <v>0.2</v>
      </c>
    </row>
    <row r="20" spans="1:20" ht="13.5" thickBot="1">
      <c r="A20" s="241" t="s">
        <v>79</v>
      </c>
      <c r="B20" s="242"/>
      <c r="C20" s="242"/>
      <c r="D20" s="242"/>
      <c r="E20" s="242"/>
      <c r="F20" s="243"/>
      <c r="G20" s="43"/>
      <c r="H20" s="44"/>
      <c r="I20" s="83">
        <f>I18+I19</f>
        <v>203</v>
      </c>
      <c r="J20" s="83">
        <f t="shared" ref="J20:T20" si="2">J18+J19</f>
        <v>1.5</v>
      </c>
      <c r="K20" s="83">
        <f t="shared" si="2"/>
        <v>1.2000000000000002</v>
      </c>
      <c r="L20" s="83">
        <f t="shared" si="2"/>
        <v>47.1</v>
      </c>
      <c r="M20" s="83">
        <f t="shared" si="2"/>
        <v>37</v>
      </c>
      <c r="N20" s="83">
        <f t="shared" si="2"/>
        <v>12.6</v>
      </c>
      <c r="O20" s="83">
        <f t="shared" si="2"/>
        <v>45.9</v>
      </c>
      <c r="P20" s="83">
        <f t="shared" si="2"/>
        <v>0.78</v>
      </c>
      <c r="Q20" s="83">
        <f t="shared" si="2"/>
        <v>0.03</v>
      </c>
      <c r="R20" s="83">
        <f t="shared" si="2"/>
        <v>14.8</v>
      </c>
      <c r="S20" s="83">
        <f t="shared" si="2"/>
        <v>4.2000000000000003E-2</v>
      </c>
      <c r="T20" s="83">
        <f t="shared" si="2"/>
        <v>1.5999999999999999</v>
      </c>
    </row>
    <row r="21" spans="1:20" ht="13.5" customHeight="1">
      <c r="A21" s="280" t="s">
        <v>80</v>
      </c>
      <c r="B21" s="258" t="s">
        <v>189</v>
      </c>
      <c r="C21" s="251"/>
      <c r="D21" s="251"/>
      <c r="E21" s="259"/>
      <c r="F21" s="18" t="s">
        <v>42</v>
      </c>
      <c r="G21" s="19"/>
      <c r="H21" s="41" t="s">
        <v>82</v>
      </c>
      <c r="I21" s="21">
        <v>194</v>
      </c>
      <c r="J21" s="22">
        <v>12.85</v>
      </c>
      <c r="K21" s="23">
        <v>11.81</v>
      </c>
      <c r="L21" s="24">
        <v>8.99</v>
      </c>
      <c r="M21" s="37">
        <v>45</v>
      </c>
      <c r="N21" s="38">
        <v>18</v>
      </c>
      <c r="O21" s="38">
        <v>166.7</v>
      </c>
      <c r="P21" s="39">
        <v>1.4</v>
      </c>
      <c r="Q21" s="40">
        <v>0.08</v>
      </c>
      <c r="R21" s="38">
        <v>0.32</v>
      </c>
      <c r="S21" s="38">
        <v>0.04</v>
      </c>
      <c r="T21" s="39">
        <v>6.1</v>
      </c>
    </row>
    <row r="22" spans="1:20" ht="14.25" customHeight="1">
      <c r="A22" s="261"/>
      <c r="B22" s="258" t="s">
        <v>109</v>
      </c>
      <c r="C22" s="251"/>
      <c r="D22" s="251"/>
      <c r="E22" s="259"/>
      <c r="F22" s="18" t="s">
        <v>190</v>
      </c>
      <c r="G22" s="19"/>
      <c r="H22" s="20" t="s">
        <v>111</v>
      </c>
      <c r="I22" s="21">
        <v>213.19</v>
      </c>
      <c r="J22" s="22">
        <v>3.8</v>
      </c>
      <c r="K22" s="23">
        <v>11.29</v>
      </c>
      <c r="L22" s="24">
        <v>22.18</v>
      </c>
      <c r="M22" s="37">
        <v>18.5</v>
      </c>
      <c r="N22" s="38">
        <v>12.3</v>
      </c>
      <c r="O22" s="38">
        <v>78.989999999999995</v>
      </c>
      <c r="P22" s="39">
        <v>1.1000000000000001</v>
      </c>
      <c r="Q22" s="40">
        <v>0.02</v>
      </c>
      <c r="R22" s="38">
        <v>21</v>
      </c>
      <c r="S22" s="38">
        <v>0.06</v>
      </c>
      <c r="T22" s="39">
        <v>0.22</v>
      </c>
    </row>
    <row r="23" spans="1:20" s="201" customFormat="1" ht="14.25" customHeight="1">
      <c r="A23" s="280"/>
      <c r="B23" s="189" t="s">
        <v>72</v>
      </c>
      <c r="C23" s="189"/>
      <c r="D23" s="189"/>
      <c r="E23" s="189"/>
      <c r="F23" s="18" t="s">
        <v>73</v>
      </c>
      <c r="G23" s="186"/>
      <c r="H23" s="20"/>
      <c r="I23" s="21">
        <v>71.67</v>
      </c>
      <c r="J23" s="187">
        <v>1.65</v>
      </c>
      <c r="K23" s="23">
        <v>0.4</v>
      </c>
      <c r="L23" s="24">
        <v>14.98</v>
      </c>
      <c r="M23" s="37">
        <v>38</v>
      </c>
      <c r="N23" s="38">
        <v>24</v>
      </c>
      <c r="O23" s="38">
        <v>32</v>
      </c>
      <c r="P23" s="39">
        <v>4.5999999999999996</v>
      </c>
      <c r="Q23" s="188">
        <v>0.04</v>
      </c>
      <c r="R23" s="38">
        <v>10</v>
      </c>
      <c r="S23" s="38">
        <v>0.04</v>
      </c>
      <c r="T23" s="39">
        <v>0.8</v>
      </c>
    </row>
    <row r="24" spans="1:20" ht="12.75" customHeight="1">
      <c r="A24" s="261"/>
      <c r="B24" s="247" t="s">
        <v>86</v>
      </c>
      <c r="C24" s="248"/>
      <c r="D24" s="248"/>
      <c r="E24" s="249"/>
      <c r="F24" s="18" t="s">
        <v>50</v>
      </c>
      <c r="G24" s="19"/>
      <c r="H24" s="20" t="s">
        <v>87</v>
      </c>
      <c r="I24" s="21">
        <v>88.2</v>
      </c>
      <c r="J24" s="22">
        <v>0.68</v>
      </c>
      <c r="K24" s="23">
        <v>0.28000000000000003</v>
      </c>
      <c r="L24" s="24">
        <v>20.76</v>
      </c>
      <c r="M24" s="37">
        <v>21.34</v>
      </c>
      <c r="N24" s="38">
        <v>3.44</v>
      </c>
      <c r="O24" s="38">
        <v>3.44</v>
      </c>
      <c r="P24" s="39">
        <v>0.63</v>
      </c>
      <c r="Q24" s="40">
        <v>0.01</v>
      </c>
      <c r="R24" s="38">
        <v>100</v>
      </c>
      <c r="S24" s="38">
        <v>0</v>
      </c>
      <c r="T24" s="39">
        <v>0.2</v>
      </c>
    </row>
    <row r="25" spans="1:20" ht="15" customHeight="1">
      <c r="A25" s="281"/>
      <c r="B25" s="269" t="s">
        <v>52</v>
      </c>
      <c r="C25" s="270"/>
      <c r="D25" s="270"/>
      <c r="E25" s="271"/>
      <c r="F25" s="42" t="s">
        <v>69</v>
      </c>
      <c r="G25" s="43"/>
      <c r="H25" s="44"/>
      <c r="I25" s="45">
        <v>117.5</v>
      </c>
      <c r="J25" s="46">
        <v>3.95</v>
      </c>
      <c r="K25" s="47">
        <v>0.5</v>
      </c>
      <c r="L25" s="48">
        <v>24.15</v>
      </c>
      <c r="M25" s="49">
        <v>11.5</v>
      </c>
      <c r="N25" s="50">
        <v>16.5</v>
      </c>
      <c r="O25" s="50">
        <v>43.5</v>
      </c>
      <c r="P25" s="51">
        <v>1</v>
      </c>
      <c r="Q25" s="52">
        <v>0.08</v>
      </c>
      <c r="R25" s="50">
        <v>0</v>
      </c>
      <c r="S25" s="50">
        <v>0</v>
      </c>
      <c r="T25" s="51">
        <v>0.65</v>
      </c>
    </row>
    <row r="26" spans="1:20">
      <c r="A26" s="241" t="s">
        <v>89</v>
      </c>
      <c r="B26" s="242"/>
      <c r="C26" s="242"/>
      <c r="D26" s="242"/>
      <c r="E26" s="242"/>
      <c r="F26" s="243"/>
      <c r="G26" s="95"/>
      <c r="H26" s="94"/>
      <c r="I26" s="96">
        <f t="shared" ref="I26:T26" si="3">SUM(I21:I25)</f>
        <v>684.56000000000006</v>
      </c>
      <c r="J26" s="97">
        <f t="shared" si="3"/>
        <v>22.929999999999996</v>
      </c>
      <c r="K26" s="97">
        <f t="shared" si="3"/>
        <v>24.28</v>
      </c>
      <c r="L26" s="97">
        <f t="shared" si="3"/>
        <v>91.06</v>
      </c>
      <c r="M26" s="98">
        <f t="shared" si="3"/>
        <v>134.34</v>
      </c>
      <c r="N26" s="98">
        <f t="shared" si="3"/>
        <v>74.239999999999995</v>
      </c>
      <c r="O26" s="98">
        <f t="shared" si="3"/>
        <v>324.63</v>
      </c>
      <c r="P26" s="90">
        <f t="shared" si="3"/>
        <v>8.73</v>
      </c>
      <c r="Q26" s="98">
        <f t="shared" si="3"/>
        <v>0.23000000000000004</v>
      </c>
      <c r="R26" s="98">
        <f t="shared" si="3"/>
        <v>131.32</v>
      </c>
      <c r="S26" s="98">
        <f t="shared" si="3"/>
        <v>0.14000000000000001</v>
      </c>
      <c r="T26" s="90">
        <f t="shared" si="3"/>
        <v>7.97</v>
      </c>
    </row>
    <row r="27" spans="1:20" ht="14.25">
      <c r="A27" s="244" t="s">
        <v>90</v>
      </c>
      <c r="B27" s="247" t="s">
        <v>91</v>
      </c>
      <c r="C27" s="248"/>
      <c r="D27" s="248"/>
      <c r="E27" s="249"/>
      <c r="F27" s="99" t="s">
        <v>84</v>
      </c>
      <c r="G27" s="93"/>
      <c r="H27" s="94" t="s">
        <v>92</v>
      </c>
      <c r="I27" s="100">
        <v>73.5</v>
      </c>
      <c r="J27" s="101">
        <v>4.2</v>
      </c>
      <c r="K27" s="102">
        <v>3.7</v>
      </c>
      <c r="L27" s="103">
        <v>2.94</v>
      </c>
      <c r="M27" s="104">
        <v>176</v>
      </c>
      <c r="N27" s="105">
        <v>20</v>
      </c>
      <c r="O27" s="105">
        <v>132</v>
      </c>
      <c r="P27" s="106">
        <v>0.15</v>
      </c>
      <c r="Q27" s="107">
        <v>0.06</v>
      </c>
      <c r="R27" s="105">
        <v>1</v>
      </c>
      <c r="S27" s="105">
        <v>0.03</v>
      </c>
      <c r="T27" s="106">
        <v>7.0000000000000007E-2</v>
      </c>
    </row>
    <row r="28" spans="1:20" ht="14.25">
      <c r="A28" s="245"/>
      <c r="B28" s="274" t="s">
        <v>68</v>
      </c>
      <c r="C28" s="256"/>
      <c r="D28" s="256"/>
      <c r="E28" s="275"/>
      <c r="F28" s="71" t="s">
        <v>93</v>
      </c>
      <c r="G28" s="72"/>
      <c r="H28" s="44"/>
      <c r="I28" s="73">
        <v>52.2</v>
      </c>
      <c r="J28" s="108">
        <v>1.98</v>
      </c>
      <c r="K28" s="109">
        <v>0.36</v>
      </c>
      <c r="L28" s="110">
        <v>10</v>
      </c>
      <c r="M28" s="111">
        <v>10.5</v>
      </c>
      <c r="N28" s="112">
        <v>14.1</v>
      </c>
      <c r="O28" s="112">
        <v>47.4</v>
      </c>
      <c r="P28" s="113">
        <v>1.2</v>
      </c>
      <c r="Q28" s="114">
        <v>0.05</v>
      </c>
      <c r="R28" s="112">
        <v>0</v>
      </c>
      <c r="S28" s="112">
        <v>0</v>
      </c>
      <c r="T28" s="113">
        <v>0.7</v>
      </c>
    </row>
    <row r="29" spans="1:20" ht="15.75" customHeight="1">
      <c r="A29" s="246"/>
      <c r="B29" s="269" t="s">
        <v>52</v>
      </c>
      <c r="C29" s="270"/>
      <c r="D29" s="270"/>
      <c r="E29" s="271"/>
      <c r="F29" s="42" t="s">
        <v>69</v>
      </c>
      <c r="G29" s="43"/>
      <c r="H29" s="44"/>
      <c r="I29" s="45">
        <v>117.5</v>
      </c>
      <c r="J29" s="46">
        <v>3.95</v>
      </c>
      <c r="K29" s="47">
        <v>0.5</v>
      </c>
      <c r="L29" s="48">
        <v>24.15</v>
      </c>
      <c r="M29" s="49">
        <v>11.5</v>
      </c>
      <c r="N29" s="50">
        <v>16.5</v>
      </c>
      <c r="O29" s="50">
        <v>43.5</v>
      </c>
      <c r="P29" s="51">
        <v>1</v>
      </c>
      <c r="Q29" s="52">
        <v>0.08</v>
      </c>
      <c r="R29" s="50">
        <v>0</v>
      </c>
      <c r="S29" s="50">
        <v>0</v>
      </c>
      <c r="T29" s="51">
        <v>0.65</v>
      </c>
    </row>
    <row r="30" spans="1:20">
      <c r="A30" s="241" t="s">
        <v>177</v>
      </c>
      <c r="B30" s="242"/>
      <c r="C30" s="242"/>
      <c r="D30" s="242"/>
      <c r="E30" s="242"/>
      <c r="F30" s="243"/>
      <c r="G30" s="93"/>
      <c r="H30" s="94"/>
      <c r="I30" s="96">
        <f t="shared" ref="I30:T30" si="4">I27+I28+I29</f>
        <v>243.2</v>
      </c>
      <c r="J30" s="96">
        <f t="shared" si="4"/>
        <v>10.129999999999999</v>
      </c>
      <c r="K30" s="96">
        <f t="shared" si="4"/>
        <v>4.5600000000000005</v>
      </c>
      <c r="L30" s="96">
        <f t="shared" si="4"/>
        <v>37.089999999999996</v>
      </c>
      <c r="M30" s="115">
        <f t="shared" si="4"/>
        <v>198</v>
      </c>
      <c r="N30" s="116">
        <f t="shared" si="4"/>
        <v>50.6</v>
      </c>
      <c r="O30" s="116">
        <f t="shared" si="4"/>
        <v>222.9</v>
      </c>
      <c r="P30" s="90">
        <f t="shared" si="4"/>
        <v>2.3499999999999996</v>
      </c>
      <c r="Q30" s="115">
        <f t="shared" si="4"/>
        <v>0.19</v>
      </c>
      <c r="R30" s="116">
        <f t="shared" si="4"/>
        <v>1</v>
      </c>
      <c r="S30" s="116">
        <f t="shared" si="4"/>
        <v>0.03</v>
      </c>
      <c r="T30" s="90">
        <f t="shared" si="4"/>
        <v>1.42</v>
      </c>
    </row>
    <row r="31" spans="1:20" ht="24.75" customHeight="1">
      <c r="A31" s="276" t="s">
        <v>95</v>
      </c>
      <c r="B31" s="277"/>
      <c r="C31" s="277"/>
      <c r="D31" s="277"/>
      <c r="E31" s="277"/>
      <c r="F31" s="278"/>
      <c r="G31" s="117">
        <f>SUM(G5:G30)</f>
        <v>0</v>
      </c>
      <c r="H31" s="118"/>
      <c r="I31" s="119">
        <f t="shared" ref="I31:T31" si="5">I9+I17+I20+I26+I30</f>
        <v>2501.04</v>
      </c>
      <c r="J31" s="119">
        <f t="shared" si="5"/>
        <v>85.52</v>
      </c>
      <c r="K31" s="119">
        <f t="shared" si="5"/>
        <v>91.56</v>
      </c>
      <c r="L31" s="119">
        <f t="shared" si="5"/>
        <v>342.40999999999997</v>
      </c>
      <c r="M31" s="120">
        <f t="shared" si="5"/>
        <v>969.16</v>
      </c>
      <c r="N31" s="121">
        <f t="shared" si="5"/>
        <v>271.55</v>
      </c>
      <c r="O31" s="121">
        <f t="shared" si="5"/>
        <v>1511.18</v>
      </c>
      <c r="P31" s="122">
        <f t="shared" si="5"/>
        <v>23.560000000000002</v>
      </c>
      <c r="Q31" s="120">
        <f t="shared" si="5"/>
        <v>0.92999999999999994</v>
      </c>
      <c r="R31" s="121">
        <f t="shared" si="5"/>
        <v>180.56</v>
      </c>
      <c r="S31" s="121">
        <f t="shared" si="5"/>
        <v>0.47199999999999998</v>
      </c>
      <c r="T31" s="122">
        <f t="shared" si="5"/>
        <v>33.460000000000008</v>
      </c>
    </row>
    <row r="32" spans="1:20" ht="15">
      <c r="A32" s="123"/>
      <c r="B32" s="123"/>
      <c r="C32" s="123"/>
      <c r="D32" s="123"/>
      <c r="E32" s="123"/>
      <c r="F32" s="123"/>
      <c r="G32" s="124"/>
      <c r="H32" s="272" t="s">
        <v>191</v>
      </c>
      <c r="I32" s="273"/>
      <c r="J32" s="125">
        <f>J31/(L31/4)</f>
        <v>0.99903624310037675</v>
      </c>
      <c r="K32" s="126">
        <f>K31/(L31/4)</f>
        <v>1.069594930054613</v>
      </c>
      <c r="L32" s="127">
        <v>4</v>
      </c>
      <c r="M32" s="128"/>
    </row>
    <row r="33" spans="1:13" ht="15">
      <c r="A33" s="129"/>
      <c r="B33" s="129"/>
      <c r="C33" s="129"/>
      <c r="D33" s="129"/>
      <c r="E33" s="129"/>
      <c r="F33" s="129"/>
      <c r="G33" s="130"/>
      <c r="H33" s="129"/>
      <c r="I33" s="130"/>
      <c r="J33" s="130"/>
      <c r="K33" s="130"/>
      <c r="L33" s="130"/>
      <c r="M33" s="128"/>
    </row>
  </sheetData>
  <mergeCells count="41">
    <mergeCell ref="A9:F9"/>
    <mergeCell ref="B8:E8"/>
    <mergeCell ref="B10:E10"/>
    <mergeCell ref="B11:E11"/>
    <mergeCell ref="A5:A8"/>
    <mergeCell ref="B7:E7"/>
    <mergeCell ref="B6:E6"/>
    <mergeCell ref="B5:E5"/>
    <mergeCell ref="A1:T1"/>
    <mergeCell ref="Q2:T2"/>
    <mergeCell ref="M2:P2"/>
    <mergeCell ref="J2:L2"/>
    <mergeCell ref="A4:T4"/>
    <mergeCell ref="I2:I3"/>
    <mergeCell ref="H2:H3"/>
    <mergeCell ref="A2:E3"/>
    <mergeCell ref="F2:F3"/>
    <mergeCell ref="H32:I32"/>
    <mergeCell ref="B25:E25"/>
    <mergeCell ref="B22:E22"/>
    <mergeCell ref="A21:A25"/>
    <mergeCell ref="A30:F30"/>
    <mergeCell ref="B24:E24"/>
    <mergeCell ref="A31:F31"/>
    <mergeCell ref="B29:E29"/>
    <mergeCell ref="B27:E27"/>
    <mergeCell ref="B28:E28"/>
    <mergeCell ref="A27:A29"/>
    <mergeCell ref="A26:F26"/>
    <mergeCell ref="B21:E21"/>
    <mergeCell ref="B16:E16"/>
    <mergeCell ref="B15:E15"/>
    <mergeCell ref="B14:E14"/>
    <mergeCell ref="B13:E13"/>
    <mergeCell ref="A10:A16"/>
    <mergeCell ref="B12:E12"/>
    <mergeCell ref="A20:F20"/>
    <mergeCell ref="B19:E19"/>
    <mergeCell ref="B18:E18"/>
    <mergeCell ref="A18:A19"/>
    <mergeCell ref="A17:F17"/>
  </mergeCells>
  <pageMargins left="0.118110232055187" right="0.118110232055187" top="0.118110232055187" bottom="0.19685038924217199" header="0.118110232055187" footer="0.15748031437397"/>
  <pageSetup paperSize="9" scale="87" fitToHeight="1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view="pageBreakPreview" zoomScaleNormal="100" zoomScaleSheetLayoutView="100" workbookViewId="0">
      <selection activeCell="L19" sqref="L19"/>
    </sheetView>
  </sheetViews>
  <sheetFormatPr defaultColWidth="9" defaultRowHeight="12.75"/>
  <cols>
    <col min="1" max="1" width="4.28515625" customWidth="1"/>
    <col min="3" max="3" width="8.85546875" customWidth="1"/>
    <col min="5" max="5" width="23.140625" customWidth="1"/>
    <col min="6" max="6" width="8.7109375" customWidth="1"/>
    <col min="7" max="7" width="9.7109375" hidden="1" customWidth="1"/>
    <col min="8" max="8" width="6.7109375" customWidth="1"/>
    <col min="9" max="9" width="16" customWidth="1"/>
    <col min="10" max="11" width="9.140625" bestFit="1" customWidth="1"/>
    <col min="12" max="12" width="11.140625" bestFit="1" customWidth="1"/>
    <col min="13" max="15" width="7" bestFit="1" customWidth="1"/>
    <col min="16" max="18" width="5.7109375" bestFit="1" customWidth="1"/>
    <col min="19" max="19" width="6.140625" bestFit="1" customWidth="1"/>
    <col min="20" max="20" width="6.42578125" bestFit="1" customWidth="1"/>
  </cols>
  <sheetData>
    <row r="1" spans="1:20">
      <c r="A1" s="219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1"/>
    </row>
    <row r="2" spans="1:20" ht="31.5" customHeight="1">
      <c r="A2" s="235" t="s">
        <v>20</v>
      </c>
      <c r="B2" s="236"/>
      <c r="C2" s="236"/>
      <c r="D2" s="236"/>
      <c r="E2" s="237"/>
      <c r="F2" s="231" t="s">
        <v>21</v>
      </c>
      <c r="G2" s="10"/>
      <c r="H2" s="233" t="s">
        <v>22</v>
      </c>
      <c r="I2" s="231" t="s">
        <v>23</v>
      </c>
      <c r="J2" s="228" t="s">
        <v>24</v>
      </c>
      <c r="K2" s="229"/>
      <c r="L2" s="230"/>
      <c r="M2" s="222" t="s">
        <v>25</v>
      </c>
      <c r="N2" s="223"/>
      <c r="O2" s="223"/>
      <c r="P2" s="224"/>
      <c r="Q2" s="222" t="s">
        <v>26</v>
      </c>
      <c r="R2" s="223"/>
      <c r="S2" s="223"/>
      <c r="T2" s="224"/>
    </row>
    <row r="3" spans="1:20" ht="30.75" customHeight="1">
      <c r="A3" s="238"/>
      <c r="B3" s="239"/>
      <c r="C3" s="239"/>
      <c r="D3" s="239"/>
      <c r="E3" s="240"/>
      <c r="F3" s="232"/>
      <c r="G3" s="11" t="s">
        <v>27</v>
      </c>
      <c r="H3" s="234"/>
      <c r="I3" s="232"/>
      <c r="J3" s="12" t="s">
        <v>28</v>
      </c>
      <c r="K3" s="13" t="s">
        <v>29</v>
      </c>
      <c r="L3" s="14" t="s">
        <v>30</v>
      </c>
      <c r="M3" s="15" t="s">
        <v>31</v>
      </c>
      <c r="N3" s="16" t="s">
        <v>32</v>
      </c>
      <c r="O3" s="16" t="s">
        <v>33</v>
      </c>
      <c r="P3" s="17" t="s">
        <v>34</v>
      </c>
      <c r="Q3" s="15" t="s">
        <v>35</v>
      </c>
      <c r="R3" s="16" t="s">
        <v>36</v>
      </c>
      <c r="S3" s="16" t="s">
        <v>37</v>
      </c>
      <c r="T3" s="17" t="s">
        <v>38</v>
      </c>
    </row>
    <row r="4" spans="1:20">
      <c r="A4" s="299" t="s">
        <v>192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1"/>
    </row>
    <row r="5" spans="1:20" ht="14.25" customHeight="1">
      <c r="A5" s="292" t="s">
        <v>132</v>
      </c>
      <c r="B5" s="263" t="s">
        <v>44</v>
      </c>
      <c r="C5" s="264"/>
      <c r="D5" s="264"/>
      <c r="E5" s="265"/>
      <c r="F5" s="29" t="s">
        <v>45</v>
      </c>
      <c r="G5" s="30"/>
      <c r="H5" s="31" t="s">
        <v>46</v>
      </c>
      <c r="I5" s="32">
        <v>191.24</v>
      </c>
      <c r="J5" s="33">
        <v>4.57</v>
      </c>
      <c r="K5" s="34">
        <v>8.0299999999999994</v>
      </c>
      <c r="L5" s="35">
        <v>24.3</v>
      </c>
      <c r="M5" s="25">
        <v>93.47</v>
      </c>
      <c r="N5" s="26">
        <v>19.7</v>
      </c>
      <c r="O5" s="26">
        <v>94.2</v>
      </c>
      <c r="P5" s="27">
        <v>1.86</v>
      </c>
      <c r="Q5" s="28">
        <v>0.13</v>
      </c>
      <c r="R5" s="26">
        <v>1.0029999999999999</v>
      </c>
      <c r="S5" s="26">
        <v>0.04</v>
      </c>
      <c r="T5" s="27">
        <v>6.0000000000000001E-3</v>
      </c>
    </row>
    <row r="6" spans="1:20" ht="14.25" customHeight="1">
      <c r="A6" s="261"/>
      <c r="B6" s="304" t="s">
        <v>193</v>
      </c>
      <c r="C6" s="264"/>
      <c r="D6" s="264"/>
      <c r="E6" s="305"/>
      <c r="F6" s="29" t="s">
        <v>57</v>
      </c>
      <c r="G6" s="146"/>
      <c r="H6" s="154" t="s">
        <v>194</v>
      </c>
      <c r="I6" s="32">
        <v>95.3</v>
      </c>
      <c r="J6" s="147">
        <v>1.25</v>
      </c>
      <c r="K6" s="148">
        <v>0.13</v>
      </c>
      <c r="L6" s="155">
        <v>22.2</v>
      </c>
      <c r="M6" s="25">
        <v>33.6</v>
      </c>
      <c r="N6" s="26">
        <v>8</v>
      </c>
      <c r="O6" s="26">
        <v>52.2</v>
      </c>
      <c r="P6" s="27">
        <v>0.8</v>
      </c>
      <c r="Q6" s="28">
        <v>0.03</v>
      </c>
      <c r="R6" s="26">
        <v>6.6</v>
      </c>
      <c r="S6" s="26">
        <v>0.08</v>
      </c>
      <c r="T6" s="27">
        <v>0.2</v>
      </c>
    </row>
    <row r="7" spans="1:20" ht="14.25">
      <c r="A7" s="261"/>
      <c r="B7" s="258" t="s">
        <v>49</v>
      </c>
      <c r="C7" s="251"/>
      <c r="D7" s="251"/>
      <c r="E7" s="259"/>
      <c r="F7" s="18" t="s">
        <v>50</v>
      </c>
      <c r="G7" s="19"/>
      <c r="H7" s="20" t="s">
        <v>51</v>
      </c>
      <c r="I7" s="21">
        <v>118.6</v>
      </c>
      <c r="J7" s="22">
        <v>4.08</v>
      </c>
      <c r="K7" s="23">
        <v>3.5</v>
      </c>
      <c r="L7" s="24">
        <v>17.579999999999998</v>
      </c>
      <c r="M7" s="37">
        <v>152.22</v>
      </c>
      <c r="N7" s="38">
        <v>21.34</v>
      </c>
      <c r="O7" s="38">
        <v>124.56</v>
      </c>
      <c r="P7" s="39">
        <v>0.48</v>
      </c>
      <c r="Q7" s="40">
        <v>0.06</v>
      </c>
      <c r="R7" s="38">
        <v>1.59</v>
      </c>
      <c r="S7" s="38">
        <v>0.02</v>
      </c>
      <c r="T7" s="39">
        <v>0</v>
      </c>
    </row>
    <row r="8" spans="1:20" ht="15" customHeight="1">
      <c r="A8" s="262"/>
      <c r="B8" s="269" t="s">
        <v>52</v>
      </c>
      <c r="C8" s="270"/>
      <c r="D8" s="270"/>
      <c r="E8" s="271"/>
      <c r="F8" s="42" t="s">
        <v>116</v>
      </c>
      <c r="G8" s="43"/>
      <c r="H8" s="44"/>
      <c r="I8" s="45">
        <v>117.5</v>
      </c>
      <c r="J8" s="46">
        <v>3.94</v>
      </c>
      <c r="K8" s="47">
        <v>0.5</v>
      </c>
      <c r="L8" s="48">
        <v>24.14</v>
      </c>
      <c r="M8" s="49">
        <v>5.75</v>
      </c>
      <c r="N8" s="50">
        <v>8.25</v>
      </c>
      <c r="O8" s="50">
        <v>21.75</v>
      </c>
      <c r="P8" s="51">
        <v>0.5</v>
      </c>
      <c r="Q8" s="52">
        <v>0.04</v>
      </c>
      <c r="R8" s="50">
        <v>0</v>
      </c>
      <c r="S8" s="50">
        <v>0</v>
      </c>
      <c r="T8" s="51">
        <v>0.3</v>
      </c>
    </row>
    <row r="9" spans="1:20">
      <c r="A9" s="241" t="s">
        <v>54</v>
      </c>
      <c r="B9" s="242"/>
      <c r="C9" s="242"/>
      <c r="D9" s="242"/>
      <c r="E9" s="242"/>
      <c r="F9" s="243"/>
      <c r="G9" s="95"/>
      <c r="H9" s="94"/>
      <c r="I9" s="152">
        <f t="shared" ref="I9:T9" si="0">SUM(I5:I8)</f>
        <v>522.64</v>
      </c>
      <c r="J9" s="97">
        <f t="shared" si="0"/>
        <v>13.84</v>
      </c>
      <c r="K9" s="153">
        <f t="shared" si="0"/>
        <v>12.16</v>
      </c>
      <c r="L9" s="86">
        <f t="shared" si="0"/>
        <v>88.22</v>
      </c>
      <c r="M9" s="87">
        <f t="shared" si="0"/>
        <v>285.03999999999996</v>
      </c>
      <c r="N9" s="88">
        <f t="shared" si="0"/>
        <v>57.29</v>
      </c>
      <c r="O9" s="88">
        <f t="shared" si="0"/>
        <v>292.71000000000004</v>
      </c>
      <c r="P9" s="89">
        <f t="shared" si="0"/>
        <v>3.64</v>
      </c>
      <c r="Q9" s="87">
        <f t="shared" si="0"/>
        <v>0.26</v>
      </c>
      <c r="R9" s="88">
        <f t="shared" si="0"/>
        <v>9.1929999999999996</v>
      </c>
      <c r="S9" s="88">
        <f t="shared" si="0"/>
        <v>0.13999999999999999</v>
      </c>
      <c r="T9" s="90">
        <f t="shared" si="0"/>
        <v>0.50600000000000001</v>
      </c>
    </row>
    <row r="10" spans="1:20" ht="14.25">
      <c r="A10" s="260" t="s">
        <v>195</v>
      </c>
      <c r="B10" s="250" t="s">
        <v>330</v>
      </c>
      <c r="C10" s="251"/>
      <c r="D10" s="251"/>
      <c r="E10" s="252"/>
      <c r="F10" s="18" t="s">
        <v>57</v>
      </c>
      <c r="G10" s="19"/>
      <c r="H10" s="20" t="s">
        <v>197</v>
      </c>
      <c r="I10" s="142">
        <v>59.6</v>
      </c>
      <c r="J10" s="143">
        <v>1.3</v>
      </c>
      <c r="K10" s="75">
        <v>3.2</v>
      </c>
      <c r="L10" s="160">
        <v>1.9</v>
      </c>
      <c r="M10" s="25">
        <v>8.0500000000000007</v>
      </c>
      <c r="N10" s="26">
        <v>15</v>
      </c>
      <c r="O10" s="26">
        <v>37.729999999999997</v>
      </c>
      <c r="P10" s="27">
        <v>0.4</v>
      </c>
      <c r="Q10" s="28">
        <v>0</v>
      </c>
      <c r="R10" s="26">
        <v>18.8</v>
      </c>
      <c r="S10" s="26">
        <v>0</v>
      </c>
      <c r="T10" s="27">
        <v>4.5</v>
      </c>
    </row>
    <row r="11" spans="1:20" ht="14.25">
      <c r="A11" s="261"/>
      <c r="B11" s="250" t="s">
        <v>198</v>
      </c>
      <c r="C11" s="251"/>
      <c r="D11" s="251"/>
      <c r="E11" s="252"/>
      <c r="F11" s="68" t="s">
        <v>60</v>
      </c>
      <c r="G11" s="30"/>
      <c r="H11" s="133" t="s">
        <v>199</v>
      </c>
      <c r="I11" s="138">
        <v>91.6</v>
      </c>
      <c r="J11" s="33">
        <v>1.68</v>
      </c>
      <c r="K11" s="34">
        <v>4.07</v>
      </c>
      <c r="L11" s="35">
        <v>9.0399999999999991</v>
      </c>
      <c r="M11" s="64">
        <v>151.30000000000001</v>
      </c>
      <c r="N11" s="65">
        <v>12.4</v>
      </c>
      <c r="O11" s="65">
        <v>156.6</v>
      </c>
      <c r="P11" s="66">
        <v>1.6</v>
      </c>
      <c r="Q11" s="67">
        <v>0.17</v>
      </c>
      <c r="R11" s="65">
        <v>15.8</v>
      </c>
      <c r="S11" s="65">
        <v>0.37</v>
      </c>
      <c r="T11" s="66">
        <v>0.9</v>
      </c>
    </row>
    <row r="12" spans="1:20" ht="14.25">
      <c r="A12" s="261"/>
      <c r="B12" s="255" t="s">
        <v>200</v>
      </c>
      <c r="C12" s="256"/>
      <c r="D12" s="256"/>
      <c r="E12" s="257"/>
      <c r="F12" s="68" t="s">
        <v>42</v>
      </c>
      <c r="G12" s="30"/>
      <c r="H12" s="31" t="s">
        <v>201</v>
      </c>
      <c r="I12" s="138">
        <v>141.19999999999999</v>
      </c>
      <c r="J12" s="33">
        <v>17.850000000000001</v>
      </c>
      <c r="K12" s="34">
        <v>7.46</v>
      </c>
      <c r="L12" s="35">
        <v>0.85</v>
      </c>
      <c r="M12" s="64">
        <v>60.5</v>
      </c>
      <c r="N12" s="65">
        <v>10.5</v>
      </c>
      <c r="O12" s="65">
        <v>110.9</v>
      </c>
      <c r="P12" s="66">
        <v>0.51</v>
      </c>
      <c r="Q12" s="67">
        <v>0.05</v>
      </c>
      <c r="R12" s="65">
        <v>0.54</v>
      </c>
      <c r="S12" s="65">
        <v>0.04</v>
      </c>
      <c r="T12" s="66">
        <v>5.6</v>
      </c>
    </row>
    <row r="13" spans="1:20" ht="14.25">
      <c r="A13" s="261"/>
      <c r="B13" s="250" t="s">
        <v>83</v>
      </c>
      <c r="C13" s="251"/>
      <c r="D13" s="251"/>
      <c r="E13" s="252"/>
      <c r="F13" s="18" t="s">
        <v>84</v>
      </c>
      <c r="G13" s="19"/>
      <c r="H13" s="20" t="s">
        <v>85</v>
      </c>
      <c r="I13" s="21">
        <v>156.30000000000001</v>
      </c>
      <c r="J13" s="22">
        <v>5.66</v>
      </c>
      <c r="K13" s="23">
        <v>0.67</v>
      </c>
      <c r="L13" s="24">
        <v>31.92</v>
      </c>
      <c r="M13" s="37">
        <v>4.8600000000000003</v>
      </c>
      <c r="N13" s="38">
        <v>10.8</v>
      </c>
      <c r="O13" s="38">
        <v>65</v>
      </c>
      <c r="P13" s="39">
        <v>0.5</v>
      </c>
      <c r="Q13" s="40">
        <v>2.5000000000000001E-2</v>
      </c>
      <c r="R13" s="38">
        <v>0</v>
      </c>
      <c r="S13" s="38">
        <v>2.5000000000000001E-2</v>
      </c>
      <c r="T13" s="39">
        <v>0.25</v>
      </c>
    </row>
    <row r="14" spans="1:20" ht="14.25">
      <c r="A14" s="261"/>
      <c r="B14" s="258" t="s">
        <v>112</v>
      </c>
      <c r="C14" s="251"/>
      <c r="D14" s="251"/>
      <c r="E14" s="259"/>
      <c r="F14" s="18" t="s">
        <v>66</v>
      </c>
      <c r="G14" s="19"/>
      <c r="H14" s="20" t="s">
        <v>113</v>
      </c>
      <c r="I14" s="21">
        <v>132.80000000000001</v>
      </c>
      <c r="J14" s="22">
        <v>0.6</v>
      </c>
      <c r="K14" s="134">
        <v>0.1</v>
      </c>
      <c r="L14" s="24">
        <v>32.01</v>
      </c>
      <c r="M14" s="37">
        <v>32.5</v>
      </c>
      <c r="N14" s="38">
        <v>17.5</v>
      </c>
      <c r="O14" s="38">
        <v>23.4</v>
      </c>
      <c r="P14" s="39">
        <v>0.7</v>
      </c>
      <c r="Q14" s="40">
        <v>0.01</v>
      </c>
      <c r="R14" s="38">
        <v>0.7</v>
      </c>
      <c r="S14" s="38">
        <v>0</v>
      </c>
      <c r="T14" s="39">
        <v>0.1</v>
      </c>
    </row>
    <row r="15" spans="1:20" ht="14.25">
      <c r="A15" s="261"/>
      <c r="B15" s="250" t="s">
        <v>68</v>
      </c>
      <c r="C15" s="251"/>
      <c r="D15" s="251"/>
      <c r="E15" s="252"/>
      <c r="F15" s="71" t="s">
        <v>69</v>
      </c>
      <c r="G15" s="72"/>
      <c r="H15" s="44"/>
      <c r="I15" s="73">
        <v>87</v>
      </c>
      <c r="J15" s="74">
        <v>3.3</v>
      </c>
      <c r="K15" s="75">
        <v>0.6</v>
      </c>
      <c r="L15" s="76">
        <v>16.7</v>
      </c>
      <c r="M15" s="77">
        <v>17.5</v>
      </c>
      <c r="N15" s="78">
        <v>23.5</v>
      </c>
      <c r="O15" s="78">
        <v>79</v>
      </c>
      <c r="P15" s="79">
        <v>1.94</v>
      </c>
      <c r="Q15" s="80">
        <v>0.08</v>
      </c>
      <c r="R15" s="78">
        <v>0</v>
      </c>
      <c r="S15" s="78">
        <v>0</v>
      </c>
      <c r="T15" s="79">
        <v>1.1599999999999999</v>
      </c>
    </row>
    <row r="16" spans="1:20" ht="14.25">
      <c r="A16" s="262"/>
      <c r="B16" s="253" t="s">
        <v>52</v>
      </c>
      <c r="C16" s="251"/>
      <c r="D16" s="251"/>
      <c r="E16" s="254"/>
      <c r="F16" s="82" t="s">
        <v>53</v>
      </c>
      <c r="G16" s="43"/>
      <c r="H16" s="44"/>
      <c r="I16" s="45">
        <v>58.8</v>
      </c>
      <c r="J16" s="46">
        <v>1.98</v>
      </c>
      <c r="K16" s="47">
        <v>0.25</v>
      </c>
      <c r="L16" s="48">
        <v>12.1</v>
      </c>
      <c r="M16" s="49">
        <v>5.8</v>
      </c>
      <c r="N16" s="50">
        <v>8.3000000000000007</v>
      </c>
      <c r="O16" s="50">
        <v>21.7</v>
      </c>
      <c r="P16" s="51">
        <v>0.5</v>
      </c>
      <c r="Q16" s="52">
        <v>0.04</v>
      </c>
      <c r="R16" s="50">
        <v>0</v>
      </c>
      <c r="S16" s="50">
        <v>0</v>
      </c>
      <c r="T16" s="51">
        <v>0.32</v>
      </c>
    </row>
    <row r="17" spans="1:20">
      <c r="A17" s="241" t="s">
        <v>70</v>
      </c>
      <c r="B17" s="242"/>
      <c r="C17" s="242"/>
      <c r="D17" s="242"/>
      <c r="E17" s="242"/>
      <c r="F17" s="243"/>
      <c r="G17" s="43"/>
      <c r="H17" s="44"/>
      <c r="I17" s="83">
        <f t="shared" ref="I17:T17" si="1">SUM(I10:I16)</f>
        <v>727.3</v>
      </c>
      <c r="J17" s="84">
        <f t="shared" si="1"/>
        <v>32.370000000000005</v>
      </c>
      <c r="K17" s="85">
        <f t="shared" si="1"/>
        <v>16.350000000000001</v>
      </c>
      <c r="L17" s="86">
        <f t="shared" si="1"/>
        <v>104.52</v>
      </c>
      <c r="M17" s="87">
        <f t="shared" si="1"/>
        <v>280.51000000000005</v>
      </c>
      <c r="N17" s="88">
        <f t="shared" si="1"/>
        <v>98</v>
      </c>
      <c r="O17" s="88">
        <f t="shared" si="1"/>
        <v>494.33</v>
      </c>
      <c r="P17" s="89">
        <f t="shared" si="1"/>
        <v>6.15</v>
      </c>
      <c r="Q17" s="87">
        <f t="shared" si="1"/>
        <v>0.375</v>
      </c>
      <c r="R17" s="88">
        <f t="shared" si="1"/>
        <v>35.840000000000003</v>
      </c>
      <c r="S17" s="88">
        <f t="shared" si="1"/>
        <v>0.435</v>
      </c>
      <c r="T17" s="90">
        <f t="shared" si="1"/>
        <v>12.83</v>
      </c>
    </row>
    <row r="18" spans="1:20" ht="14.25">
      <c r="A18" s="260" t="s">
        <v>71</v>
      </c>
      <c r="B18" s="247" t="s">
        <v>72</v>
      </c>
      <c r="C18" s="248"/>
      <c r="D18" s="248"/>
      <c r="E18" s="249"/>
      <c r="F18" s="42" t="s">
        <v>73</v>
      </c>
      <c r="G18" s="43"/>
      <c r="H18" s="44"/>
      <c r="I18" s="45">
        <v>71.67</v>
      </c>
      <c r="J18" s="46">
        <v>1.65</v>
      </c>
      <c r="K18" s="91">
        <v>0.4</v>
      </c>
      <c r="L18" s="48">
        <v>14.98</v>
      </c>
      <c r="M18" s="49">
        <v>38</v>
      </c>
      <c r="N18" s="50">
        <v>24</v>
      </c>
      <c r="O18" s="50">
        <v>32</v>
      </c>
      <c r="P18" s="51">
        <v>4.5999999999999996</v>
      </c>
      <c r="Q18" s="52">
        <v>0.04</v>
      </c>
      <c r="R18" s="50">
        <v>10</v>
      </c>
      <c r="S18" s="50">
        <v>0.04</v>
      </c>
      <c r="T18" s="51">
        <v>0.8</v>
      </c>
    </row>
    <row r="19" spans="1:20" ht="19.5" customHeight="1">
      <c r="A19" s="261"/>
      <c r="B19" s="250" t="s">
        <v>360</v>
      </c>
      <c r="C19" s="251"/>
      <c r="D19" s="251"/>
      <c r="E19" s="252"/>
      <c r="F19" s="18" t="s">
        <v>57</v>
      </c>
      <c r="G19" s="19"/>
      <c r="H19" s="133" t="s">
        <v>277</v>
      </c>
      <c r="I19" s="21">
        <v>126</v>
      </c>
      <c r="J19" s="22">
        <v>6.19</v>
      </c>
      <c r="K19" s="23">
        <v>6.09</v>
      </c>
      <c r="L19" s="24">
        <v>32.6</v>
      </c>
      <c r="M19" s="37">
        <v>172.7</v>
      </c>
      <c r="N19" s="38">
        <v>15</v>
      </c>
      <c r="O19" s="38">
        <v>209</v>
      </c>
      <c r="P19" s="39">
        <v>0.1</v>
      </c>
      <c r="Q19" s="40">
        <v>7.0000000000000007E-2</v>
      </c>
      <c r="R19" s="38">
        <v>0.77</v>
      </c>
      <c r="S19" s="38">
        <v>7.0000000000000007E-2</v>
      </c>
      <c r="T19" s="39">
        <v>1.98</v>
      </c>
    </row>
    <row r="20" spans="1:20" ht="20.25" customHeight="1">
      <c r="A20" s="262"/>
      <c r="B20" s="298" t="s">
        <v>165</v>
      </c>
      <c r="C20" s="251"/>
      <c r="D20" s="251"/>
      <c r="E20" s="254"/>
      <c r="F20" s="92" t="s">
        <v>77</v>
      </c>
      <c r="G20" s="93"/>
      <c r="H20" s="94" t="s">
        <v>166</v>
      </c>
      <c r="I20" s="21">
        <v>60</v>
      </c>
      <c r="J20" s="22">
        <v>7.0000000000000007E-2</v>
      </c>
      <c r="K20" s="23">
        <v>0.02</v>
      </c>
      <c r="L20" s="24">
        <v>15</v>
      </c>
      <c r="M20" s="37">
        <v>0</v>
      </c>
      <c r="N20" s="38">
        <v>0</v>
      </c>
      <c r="O20" s="38">
        <v>0</v>
      </c>
      <c r="P20" s="39">
        <v>0</v>
      </c>
      <c r="Q20" s="40">
        <v>0.04</v>
      </c>
      <c r="R20" s="38">
        <v>0.03</v>
      </c>
      <c r="S20" s="50">
        <v>0.01</v>
      </c>
      <c r="T20" s="39">
        <v>0</v>
      </c>
    </row>
    <row r="21" spans="1:20">
      <c r="A21" s="241" t="s">
        <v>79</v>
      </c>
      <c r="B21" s="242"/>
      <c r="C21" s="242"/>
      <c r="D21" s="242"/>
      <c r="E21" s="242"/>
      <c r="F21" s="243"/>
      <c r="G21" s="43"/>
      <c r="H21" s="44"/>
      <c r="I21" s="96">
        <f t="shared" ref="I21:T21" si="2">I18+I19+I20</f>
        <v>257.67</v>
      </c>
      <c r="J21" s="97">
        <f t="shared" si="2"/>
        <v>7.91</v>
      </c>
      <c r="K21" s="153">
        <f t="shared" si="2"/>
        <v>6.51</v>
      </c>
      <c r="L21" s="159">
        <f t="shared" si="2"/>
        <v>62.58</v>
      </c>
      <c r="M21" s="87">
        <f t="shared" si="2"/>
        <v>210.7</v>
      </c>
      <c r="N21" s="88">
        <f t="shared" si="2"/>
        <v>39</v>
      </c>
      <c r="O21" s="88">
        <f t="shared" si="2"/>
        <v>241</v>
      </c>
      <c r="P21" s="89">
        <f t="shared" si="2"/>
        <v>4.6999999999999993</v>
      </c>
      <c r="Q21" s="87">
        <f t="shared" si="2"/>
        <v>0.15000000000000002</v>
      </c>
      <c r="R21" s="88">
        <f t="shared" si="2"/>
        <v>10.799999999999999</v>
      </c>
      <c r="S21" s="88">
        <f t="shared" si="2"/>
        <v>0.12000000000000001</v>
      </c>
      <c r="T21" s="89">
        <f t="shared" si="2"/>
        <v>2.7800000000000002</v>
      </c>
    </row>
    <row r="22" spans="1:20" ht="14.25" customHeight="1">
      <c r="A22" s="280" t="s">
        <v>151</v>
      </c>
      <c r="B22" s="258" t="s">
        <v>205</v>
      </c>
      <c r="C22" s="251"/>
      <c r="D22" s="251"/>
      <c r="E22" s="259"/>
      <c r="F22" s="18" t="s">
        <v>206</v>
      </c>
      <c r="G22" s="19"/>
      <c r="H22" s="41" t="s">
        <v>207</v>
      </c>
      <c r="I22" s="138">
        <v>212.5</v>
      </c>
      <c r="J22" s="33">
        <v>10.32</v>
      </c>
      <c r="K22" s="34">
        <v>7.31</v>
      </c>
      <c r="L22" s="35">
        <v>46.37</v>
      </c>
      <c r="M22" s="64">
        <v>2.33</v>
      </c>
      <c r="N22" s="65">
        <v>10.83</v>
      </c>
      <c r="O22" s="65">
        <v>98.33</v>
      </c>
      <c r="P22" s="66">
        <v>0.5</v>
      </c>
      <c r="Q22" s="67">
        <v>0.03</v>
      </c>
      <c r="R22" s="65">
        <v>0</v>
      </c>
      <c r="S22" s="65">
        <v>0.04</v>
      </c>
      <c r="T22" s="66">
        <v>0.67</v>
      </c>
    </row>
    <row r="23" spans="1:20" s="185" customFormat="1" ht="14.25" customHeight="1">
      <c r="A23" s="280"/>
      <c r="B23" s="183" t="s">
        <v>202</v>
      </c>
      <c r="C23" s="183"/>
      <c r="D23" s="183"/>
      <c r="E23" s="183"/>
      <c r="F23" s="68" t="s">
        <v>203</v>
      </c>
      <c r="G23" s="200"/>
      <c r="H23" s="31" t="s">
        <v>331</v>
      </c>
      <c r="I23" s="138">
        <v>257.89999999999998</v>
      </c>
      <c r="J23" s="33">
        <v>17</v>
      </c>
      <c r="K23" s="34">
        <v>11.7</v>
      </c>
      <c r="L23" s="35">
        <v>26.2</v>
      </c>
      <c r="M23" s="64">
        <v>172.7</v>
      </c>
      <c r="N23" s="65">
        <v>15</v>
      </c>
      <c r="O23" s="65">
        <v>209</v>
      </c>
      <c r="P23" s="66">
        <v>0.1</v>
      </c>
      <c r="Q23" s="67">
        <v>7.0000000000000007E-2</v>
      </c>
      <c r="R23" s="65">
        <v>0.77</v>
      </c>
      <c r="S23" s="65">
        <v>7.0000000000000007E-2</v>
      </c>
      <c r="T23" s="66">
        <v>1.98</v>
      </c>
    </row>
    <row r="24" spans="1:20" s="185" customFormat="1" ht="14.25" customHeight="1" thickBot="1">
      <c r="A24" s="280"/>
      <c r="B24" s="183" t="s">
        <v>76</v>
      </c>
      <c r="C24" s="183"/>
      <c r="D24" s="183"/>
      <c r="E24" s="183"/>
      <c r="F24" s="68" t="s">
        <v>77</v>
      </c>
      <c r="G24" s="200"/>
      <c r="H24" s="31" t="s">
        <v>321</v>
      </c>
      <c r="I24" s="138">
        <v>100.4</v>
      </c>
      <c r="J24" s="33">
        <v>1.4</v>
      </c>
      <c r="K24" s="34">
        <v>0.4</v>
      </c>
      <c r="L24" s="35">
        <v>22.8</v>
      </c>
      <c r="M24" s="64">
        <v>34</v>
      </c>
      <c r="N24" s="65">
        <v>12</v>
      </c>
      <c r="O24" s="65">
        <v>36</v>
      </c>
      <c r="P24" s="66">
        <v>0.6</v>
      </c>
      <c r="Q24" s="67">
        <v>0.02</v>
      </c>
      <c r="R24" s="65">
        <v>14.8</v>
      </c>
      <c r="S24" s="65">
        <v>0.04</v>
      </c>
      <c r="T24" s="66">
        <v>0.2</v>
      </c>
    </row>
    <row r="25" spans="1:20" ht="14.25" customHeight="1">
      <c r="A25" s="261"/>
      <c r="B25" s="306" t="s">
        <v>208</v>
      </c>
      <c r="C25" s="264"/>
      <c r="D25" s="264"/>
      <c r="E25" s="305"/>
      <c r="F25" s="29" t="s">
        <v>317</v>
      </c>
      <c r="G25" s="146"/>
      <c r="H25" s="154" t="s">
        <v>209</v>
      </c>
      <c r="I25" s="32">
        <v>284</v>
      </c>
      <c r="J25" s="147">
        <v>22.06</v>
      </c>
      <c r="K25" s="148">
        <v>14.15</v>
      </c>
      <c r="L25" s="155">
        <v>0.48</v>
      </c>
      <c r="M25" s="64">
        <v>57</v>
      </c>
      <c r="N25" s="65">
        <v>9</v>
      </c>
      <c r="O25" s="65">
        <v>218</v>
      </c>
      <c r="P25" s="66">
        <v>1.4</v>
      </c>
      <c r="Q25" s="67">
        <v>0.1</v>
      </c>
      <c r="R25" s="65">
        <v>4</v>
      </c>
      <c r="S25" s="65">
        <v>0.24</v>
      </c>
      <c r="T25" s="66">
        <v>1.2</v>
      </c>
    </row>
    <row r="26" spans="1:20" ht="14.25">
      <c r="A26" s="261"/>
      <c r="B26" s="253" t="s">
        <v>150</v>
      </c>
      <c r="C26" s="251"/>
      <c r="D26" s="251"/>
      <c r="E26" s="254"/>
      <c r="F26" s="150" t="s">
        <v>77</v>
      </c>
      <c r="G26" s="19"/>
      <c r="H26" s="20"/>
      <c r="I26" s="21">
        <v>118</v>
      </c>
      <c r="J26" s="22">
        <v>5.6</v>
      </c>
      <c r="K26" s="23">
        <v>6.4</v>
      </c>
      <c r="L26" s="24">
        <v>9.4</v>
      </c>
      <c r="M26" s="37">
        <v>192</v>
      </c>
      <c r="N26" s="38">
        <v>26</v>
      </c>
      <c r="O26" s="38">
        <v>154</v>
      </c>
      <c r="P26" s="39">
        <v>1</v>
      </c>
      <c r="Q26" s="40">
        <v>0.2</v>
      </c>
      <c r="R26" s="38">
        <v>12</v>
      </c>
      <c r="S26" s="38">
        <v>0.12</v>
      </c>
      <c r="T26" s="39">
        <v>0</v>
      </c>
    </row>
    <row r="27" spans="1:20" ht="14.25">
      <c r="A27" s="281"/>
      <c r="B27" s="269" t="s">
        <v>52</v>
      </c>
      <c r="C27" s="270"/>
      <c r="D27" s="270"/>
      <c r="E27" s="271"/>
      <c r="F27" s="42" t="s">
        <v>69</v>
      </c>
      <c r="G27" s="43"/>
      <c r="H27" s="44"/>
      <c r="I27" s="45">
        <v>117.5</v>
      </c>
      <c r="J27" s="46">
        <v>3.95</v>
      </c>
      <c r="K27" s="47">
        <v>0.5</v>
      </c>
      <c r="L27" s="48">
        <v>24.15</v>
      </c>
      <c r="M27" s="49">
        <v>11.5</v>
      </c>
      <c r="N27" s="50">
        <v>16.5</v>
      </c>
      <c r="O27" s="50">
        <v>43.5</v>
      </c>
      <c r="P27" s="51">
        <v>1</v>
      </c>
      <c r="Q27" s="52">
        <v>0.08</v>
      </c>
      <c r="R27" s="50">
        <v>0</v>
      </c>
      <c r="S27" s="50">
        <v>0</v>
      </c>
      <c r="T27" s="51">
        <v>0.65</v>
      </c>
    </row>
    <row r="28" spans="1:20">
      <c r="A28" s="241" t="s">
        <v>89</v>
      </c>
      <c r="B28" s="242"/>
      <c r="C28" s="242"/>
      <c r="D28" s="242"/>
      <c r="E28" s="242"/>
      <c r="F28" s="243"/>
      <c r="G28" s="95"/>
      <c r="H28" s="94"/>
      <c r="I28" s="96">
        <f t="shared" ref="I28:T28" si="3">SUM(I22:I27)</f>
        <v>1090.3</v>
      </c>
      <c r="J28" s="97">
        <f t="shared" si="3"/>
        <v>60.330000000000005</v>
      </c>
      <c r="K28" s="97">
        <f t="shared" si="3"/>
        <v>40.459999999999994</v>
      </c>
      <c r="L28" s="97">
        <f t="shared" si="3"/>
        <v>129.4</v>
      </c>
      <c r="M28" s="98">
        <f t="shared" si="3"/>
        <v>469.53</v>
      </c>
      <c r="N28" s="98">
        <f t="shared" si="3"/>
        <v>89.33</v>
      </c>
      <c r="O28" s="98">
        <f t="shared" si="3"/>
        <v>758.82999999999993</v>
      </c>
      <c r="P28" s="90">
        <f t="shared" si="3"/>
        <v>4.5999999999999996</v>
      </c>
      <c r="Q28" s="98">
        <f t="shared" si="3"/>
        <v>0.5</v>
      </c>
      <c r="R28" s="98">
        <f t="shared" si="3"/>
        <v>31.57</v>
      </c>
      <c r="S28" s="98">
        <f t="shared" si="3"/>
        <v>0.51</v>
      </c>
      <c r="T28" s="90">
        <f t="shared" si="3"/>
        <v>4.7</v>
      </c>
    </row>
    <row r="29" spans="1:20" ht="14.25">
      <c r="A29" s="244" t="s">
        <v>90</v>
      </c>
      <c r="B29" s="247" t="s">
        <v>91</v>
      </c>
      <c r="C29" s="248"/>
      <c r="D29" s="248"/>
      <c r="E29" s="249"/>
      <c r="F29" s="99" t="s">
        <v>84</v>
      </c>
      <c r="G29" s="93"/>
      <c r="H29" s="94" t="s">
        <v>92</v>
      </c>
      <c r="I29" s="100">
        <v>73.5</v>
      </c>
      <c r="J29" s="101">
        <v>4.2</v>
      </c>
      <c r="K29" s="102">
        <v>3.7</v>
      </c>
      <c r="L29" s="103">
        <v>2.94</v>
      </c>
      <c r="M29" s="104">
        <v>176</v>
      </c>
      <c r="N29" s="105">
        <v>20</v>
      </c>
      <c r="O29" s="105">
        <v>132</v>
      </c>
      <c r="P29" s="106">
        <v>0.15</v>
      </c>
      <c r="Q29" s="107">
        <v>0.06</v>
      </c>
      <c r="R29" s="105">
        <v>1</v>
      </c>
      <c r="S29" s="105">
        <v>0.03</v>
      </c>
      <c r="T29" s="106">
        <v>7.0000000000000007E-2</v>
      </c>
    </row>
    <row r="30" spans="1:20" ht="14.25">
      <c r="A30" s="245"/>
      <c r="B30" s="250" t="s">
        <v>68</v>
      </c>
      <c r="C30" s="251"/>
      <c r="D30" s="251"/>
      <c r="E30" s="252"/>
      <c r="F30" s="71" t="s">
        <v>93</v>
      </c>
      <c r="G30" s="72"/>
      <c r="H30" s="44"/>
      <c r="I30" s="73">
        <v>52.2</v>
      </c>
      <c r="J30" s="108">
        <v>1.98</v>
      </c>
      <c r="K30" s="109">
        <v>0.36</v>
      </c>
      <c r="L30" s="110">
        <v>10</v>
      </c>
      <c r="M30" s="111">
        <v>10.5</v>
      </c>
      <c r="N30" s="112">
        <v>14.1</v>
      </c>
      <c r="O30" s="112">
        <v>47.4</v>
      </c>
      <c r="P30" s="113">
        <v>1.2</v>
      </c>
      <c r="Q30" s="114">
        <v>0.05</v>
      </c>
      <c r="R30" s="112">
        <v>0</v>
      </c>
      <c r="S30" s="112">
        <v>0</v>
      </c>
      <c r="T30" s="113">
        <v>0.7</v>
      </c>
    </row>
    <row r="31" spans="1:20" ht="18" customHeight="1">
      <c r="A31" s="246"/>
      <c r="B31" s="269" t="s">
        <v>52</v>
      </c>
      <c r="C31" s="270"/>
      <c r="D31" s="270"/>
      <c r="E31" s="271"/>
      <c r="F31" s="42" t="s">
        <v>69</v>
      </c>
      <c r="G31" s="43"/>
      <c r="H31" s="44"/>
      <c r="I31" s="45">
        <v>117.5</v>
      </c>
      <c r="J31" s="46">
        <v>3.95</v>
      </c>
      <c r="K31" s="47">
        <v>0.5</v>
      </c>
      <c r="L31" s="48">
        <v>24.15</v>
      </c>
      <c r="M31" s="49">
        <v>11.5</v>
      </c>
      <c r="N31" s="50">
        <v>16.5</v>
      </c>
      <c r="O31" s="50">
        <v>43.5</v>
      </c>
      <c r="P31" s="51">
        <v>1</v>
      </c>
      <c r="Q31" s="52">
        <v>0.08</v>
      </c>
      <c r="R31" s="50">
        <v>0</v>
      </c>
      <c r="S31" s="50">
        <v>0</v>
      </c>
      <c r="T31" s="51">
        <v>0.65</v>
      </c>
    </row>
    <row r="32" spans="1:20">
      <c r="A32" s="241" t="s">
        <v>94</v>
      </c>
      <c r="B32" s="242"/>
      <c r="C32" s="242"/>
      <c r="D32" s="242"/>
      <c r="E32" s="242"/>
      <c r="F32" s="243"/>
      <c r="G32" s="93"/>
      <c r="H32" s="94"/>
      <c r="I32" s="96">
        <f t="shared" ref="I32:T32" si="4">I29+I30+I31</f>
        <v>243.2</v>
      </c>
      <c r="J32" s="96">
        <f t="shared" si="4"/>
        <v>10.129999999999999</v>
      </c>
      <c r="K32" s="96">
        <f t="shared" si="4"/>
        <v>4.5600000000000005</v>
      </c>
      <c r="L32" s="96">
        <f t="shared" si="4"/>
        <v>37.089999999999996</v>
      </c>
      <c r="M32" s="115">
        <f t="shared" si="4"/>
        <v>198</v>
      </c>
      <c r="N32" s="116">
        <f t="shared" si="4"/>
        <v>50.6</v>
      </c>
      <c r="O32" s="116">
        <f t="shared" si="4"/>
        <v>222.9</v>
      </c>
      <c r="P32" s="90">
        <f t="shared" si="4"/>
        <v>2.3499999999999996</v>
      </c>
      <c r="Q32" s="115">
        <f t="shared" si="4"/>
        <v>0.19</v>
      </c>
      <c r="R32" s="116">
        <f t="shared" si="4"/>
        <v>1</v>
      </c>
      <c r="S32" s="116">
        <f t="shared" si="4"/>
        <v>0.03</v>
      </c>
      <c r="T32" s="90">
        <f t="shared" si="4"/>
        <v>1.42</v>
      </c>
    </row>
    <row r="33" spans="1:20" ht="27" customHeight="1">
      <c r="A33" s="276" t="s">
        <v>95</v>
      </c>
      <c r="B33" s="277"/>
      <c r="C33" s="277"/>
      <c r="D33" s="277"/>
      <c r="E33" s="277"/>
      <c r="F33" s="278"/>
      <c r="G33" s="117">
        <f>SUM(G5:G32)</f>
        <v>0</v>
      </c>
      <c r="H33" s="118"/>
      <c r="I33" s="119">
        <f t="shared" ref="I33:T33" si="5">I9+I17+I21+I28+I32</f>
        <v>2841.1099999999997</v>
      </c>
      <c r="J33" s="119">
        <f t="shared" si="5"/>
        <v>124.58000000000001</v>
      </c>
      <c r="K33" s="119">
        <f t="shared" si="5"/>
        <v>80.039999999999992</v>
      </c>
      <c r="L33" s="119">
        <f t="shared" si="5"/>
        <v>421.81</v>
      </c>
      <c r="M33" s="120">
        <f t="shared" si="5"/>
        <v>1443.78</v>
      </c>
      <c r="N33" s="121">
        <f t="shared" si="5"/>
        <v>334.22</v>
      </c>
      <c r="O33" s="121">
        <f t="shared" si="5"/>
        <v>2009.77</v>
      </c>
      <c r="P33" s="122">
        <f t="shared" si="5"/>
        <v>21.439999999999998</v>
      </c>
      <c r="Q33" s="120">
        <f t="shared" si="5"/>
        <v>1.4750000000000001</v>
      </c>
      <c r="R33" s="121">
        <f t="shared" si="5"/>
        <v>88.402999999999992</v>
      </c>
      <c r="S33" s="121">
        <f t="shared" si="5"/>
        <v>1.2350000000000001</v>
      </c>
      <c r="T33" s="122">
        <f t="shared" si="5"/>
        <v>22.235999999999997</v>
      </c>
    </row>
    <row r="34" spans="1:20" ht="15">
      <c r="A34" s="123"/>
      <c r="B34" s="123"/>
      <c r="C34" s="123"/>
      <c r="D34" s="123"/>
      <c r="E34" s="123"/>
      <c r="F34" s="123"/>
      <c r="G34" s="124"/>
      <c r="H34" s="272" t="s">
        <v>210</v>
      </c>
      <c r="I34" s="273"/>
      <c r="J34" s="125">
        <f>J33/(L33/4)</f>
        <v>1.1813849837604611</v>
      </c>
      <c r="K34" s="126">
        <f>K33/(L33/4)</f>
        <v>0.75901472226831979</v>
      </c>
      <c r="L34" s="127">
        <v>4</v>
      </c>
      <c r="M34" s="128"/>
    </row>
    <row r="35" spans="1:20" ht="15">
      <c r="A35" s="129"/>
      <c r="B35" s="129"/>
      <c r="C35" s="129"/>
      <c r="D35" s="129"/>
      <c r="E35" s="129"/>
      <c r="F35" s="129"/>
      <c r="G35" s="130"/>
      <c r="H35" s="129"/>
      <c r="I35" s="130"/>
      <c r="J35" s="130"/>
      <c r="K35" s="130"/>
      <c r="L35" s="130"/>
      <c r="M35" s="128"/>
    </row>
  </sheetData>
  <mergeCells count="42">
    <mergeCell ref="B27:E27"/>
    <mergeCell ref="B19:E19"/>
    <mergeCell ref="B18:E18"/>
    <mergeCell ref="A17:F17"/>
    <mergeCell ref="A18:A20"/>
    <mergeCell ref="A21:F21"/>
    <mergeCell ref="A33:F33"/>
    <mergeCell ref="A29:A31"/>
    <mergeCell ref="B29:E29"/>
    <mergeCell ref="A32:F32"/>
    <mergeCell ref="H34:I34"/>
    <mergeCell ref="B31:E31"/>
    <mergeCell ref="A28:F28"/>
    <mergeCell ref="B30:E30"/>
    <mergeCell ref="A9:F9"/>
    <mergeCell ref="B10:E10"/>
    <mergeCell ref="B11:E11"/>
    <mergeCell ref="B12:E12"/>
    <mergeCell ref="A10:A16"/>
    <mergeCell ref="B13:E13"/>
    <mergeCell ref="B14:E14"/>
    <mergeCell ref="B15:E15"/>
    <mergeCell ref="B16:E16"/>
    <mergeCell ref="B22:E22"/>
    <mergeCell ref="B25:E25"/>
    <mergeCell ref="A22:A27"/>
    <mergeCell ref="B20:E20"/>
    <mergeCell ref="B26:E26"/>
    <mergeCell ref="A5:A8"/>
    <mergeCell ref="B5:E5"/>
    <mergeCell ref="B6:E6"/>
    <mergeCell ref="B7:E7"/>
    <mergeCell ref="B8:E8"/>
    <mergeCell ref="A1:T1"/>
    <mergeCell ref="Q2:T2"/>
    <mergeCell ref="M2:P2"/>
    <mergeCell ref="J2:L2"/>
    <mergeCell ref="A4:T4"/>
    <mergeCell ref="I2:I3"/>
    <mergeCell ref="H2:H3"/>
    <mergeCell ref="A2:E3"/>
    <mergeCell ref="F2:F3"/>
  </mergeCells>
  <pageMargins left="0.118110232055187" right="0.118110232055187" top="0.118110232055187" bottom="0.19685038924217199" header="0.118110232055187" footer="0.15748031437397"/>
  <pageSetup paperSize="9" scale="88" fitToHeight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F15" sqref="A15:XFD15"/>
    </sheetView>
  </sheetViews>
  <sheetFormatPr defaultColWidth="9" defaultRowHeight="12.75"/>
  <cols>
    <col min="1" max="1" width="4.28515625" customWidth="1"/>
    <col min="3" max="3" width="8.85546875" customWidth="1"/>
    <col min="5" max="5" width="23.42578125" customWidth="1"/>
    <col min="6" max="6" width="9.42578125" bestFit="1" customWidth="1"/>
    <col min="7" max="7" width="9.7109375" hidden="1" customWidth="1"/>
    <col min="8" max="8" width="7.28515625" customWidth="1"/>
    <col min="9" max="9" width="16" customWidth="1"/>
    <col min="10" max="11" width="9.140625" bestFit="1" customWidth="1"/>
    <col min="12" max="12" width="11.140625" bestFit="1" customWidth="1"/>
    <col min="13" max="14" width="7" bestFit="1" customWidth="1"/>
    <col min="15" max="15" width="7.42578125" bestFit="1" customWidth="1"/>
    <col min="16" max="16" width="5.42578125" bestFit="1" customWidth="1"/>
    <col min="17" max="17" width="5.7109375" bestFit="1" customWidth="1"/>
    <col min="18" max="18" width="6.42578125" bestFit="1" customWidth="1"/>
    <col min="19" max="19" width="6.140625" bestFit="1" customWidth="1"/>
    <col min="20" max="20" width="6.42578125" bestFit="1" customWidth="1"/>
  </cols>
  <sheetData>
    <row r="1" spans="1:20">
      <c r="A1" s="219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1"/>
    </row>
    <row r="2" spans="1:20" ht="31.5" customHeight="1">
      <c r="A2" s="235" t="s">
        <v>20</v>
      </c>
      <c r="B2" s="236"/>
      <c r="C2" s="236"/>
      <c r="D2" s="236"/>
      <c r="E2" s="237"/>
      <c r="F2" s="231" t="s">
        <v>21</v>
      </c>
      <c r="G2" s="10"/>
      <c r="H2" s="233" t="s">
        <v>22</v>
      </c>
      <c r="I2" s="231" t="s">
        <v>23</v>
      </c>
      <c r="J2" s="228" t="s">
        <v>24</v>
      </c>
      <c r="K2" s="229"/>
      <c r="L2" s="230"/>
      <c r="M2" s="222" t="s">
        <v>25</v>
      </c>
      <c r="N2" s="223"/>
      <c r="O2" s="223"/>
      <c r="P2" s="224"/>
      <c r="Q2" s="222" t="s">
        <v>26</v>
      </c>
      <c r="R2" s="223"/>
      <c r="S2" s="223"/>
      <c r="T2" s="224"/>
    </row>
    <row r="3" spans="1:20" ht="30.75" customHeight="1">
      <c r="A3" s="238"/>
      <c r="B3" s="239"/>
      <c r="C3" s="239"/>
      <c r="D3" s="239"/>
      <c r="E3" s="240"/>
      <c r="F3" s="232"/>
      <c r="G3" s="11" t="s">
        <v>27</v>
      </c>
      <c r="H3" s="234"/>
      <c r="I3" s="232"/>
      <c r="J3" s="12" t="s">
        <v>28</v>
      </c>
      <c r="K3" s="13" t="s">
        <v>29</v>
      </c>
      <c r="L3" s="14" t="s">
        <v>30</v>
      </c>
      <c r="M3" s="15" t="s">
        <v>31</v>
      </c>
      <c r="N3" s="16" t="s">
        <v>32</v>
      </c>
      <c r="O3" s="16" t="s">
        <v>33</v>
      </c>
      <c r="P3" s="17" t="s">
        <v>34</v>
      </c>
      <c r="Q3" s="15" t="s">
        <v>35</v>
      </c>
      <c r="R3" s="16" t="s">
        <v>36</v>
      </c>
      <c r="S3" s="16" t="s">
        <v>37</v>
      </c>
      <c r="T3" s="17" t="s">
        <v>38</v>
      </c>
    </row>
    <row r="4" spans="1:20">
      <c r="A4" s="299" t="s">
        <v>211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1"/>
    </row>
    <row r="5" spans="1:20" ht="15" customHeight="1">
      <c r="A5" s="292" t="s">
        <v>40</v>
      </c>
      <c r="B5" s="263" t="s">
        <v>212</v>
      </c>
      <c r="C5" s="264"/>
      <c r="D5" s="264"/>
      <c r="E5" s="265"/>
      <c r="F5" s="29" t="s">
        <v>110</v>
      </c>
      <c r="G5" s="30"/>
      <c r="H5" s="31" t="s">
        <v>213</v>
      </c>
      <c r="I5" s="32">
        <v>261.89999999999998</v>
      </c>
      <c r="J5" s="33">
        <v>8.59</v>
      </c>
      <c r="K5" s="34">
        <v>9.3699999999999992</v>
      </c>
      <c r="L5" s="35">
        <v>35.11</v>
      </c>
      <c r="M5" s="25">
        <v>72.75</v>
      </c>
      <c r="N5" s="26">
        <v>22.5</v>
      </c>
      <c r="O5" s="26">
        <v>123</v>
      </c>
      <c r="P5" s="27">
        <v>1.5</v>
      </c>
      <c r="Q5" s="28">
        <v>0.14000000000000001</v>
      </c>
      <c r="R5" s="26">
        <v>1.23</v>
      </c>
      <c r="S5" s="26">
        <v>1.4999999999999999E-2</v>
      </c>
      <c r="T5" s="27">
        <v>3.4</v>
      </c>
    </row>
    <row r="6" spans="1:20" ht="14.25" customHeight="1">
      <c r="A6" s="261"/>
      <c r="B6" s="266" t="s">
        <v>316</v>
      </c>
      <c r="C6" s="267"/>
      <c r="D6" s="267"/>
      <c r="E6" s="268"/>
      <c r="F6" s="18" t="s">
        <v>214</v>
      </c>
      <c r="G6" s="19"/>
      <c r="H6" s="20" t="s">
        <v>48</v>
      </c>
      <c r="I6" s="21">
        <v>54</v>
      </c>
      <c r="J6" s="22">
        <v>3.48</v>
      </c>
      <c r="K6" s="23">
        <v>4.42</v>
      </c>
      <c r="L6" s="144">
        <v>0</v>
      </c>
      <c r="M6" s="37">
        <v>112</v>
      </c>
      <c r="N6" s="38">
        <v>3.25</v>
      </c>
      <c r="O6" s="38">
        <v>86</v>
      </c>
      <c r="P6" s="39">
        <v>0.15</v>
      </c>
      <c r="Q6" s="40">
        <v>5.0000000000000001E-3</v>
      </c>
      <c r="R6" s="38">
        <v>0.11</v>
      </c>
      <c r="S6" s="38">
        <v>3.9E-2</v>
      </c>
      <c r="T6" s="39">
        <v>2.2000000000000002</v>
      </c>
    </row>
    <row r="7" spans="1:20" ht="14.25" customHeight="1">
      <c r="A7" s="261"/>
      <c r="B7" s="258" t="s">
        <v>124</v>
      </c>
      <c r="C7" s="251"/>
      <c r="D7" s="251"/>
      <c r="E7" s="259"/>
      <c r="F7" s="18" t="s">
        <v>125</v>
      </c>
      <c r="G7" s="19"/>
      <c r="H7" s="20" t="s">
        <v>215</v>
      </c>
      <c r="I7" s="21">
        <v>63</v>
      </c>
      <c r="J7" s="22">
        <v>5.08</v>
      </c>
      <c r="K7" s="23">
        <v>4.5999999999999996</v>
      </c>
      <c r="L7" s="139">
        <v>0.28000000000000003</v>
      </c>
      <c r="M7" s="37">
        <v>22</v>
      </c>
      <c r="N7" s="38">
        <v>5</v>
      </c>
      <c r="O7" s="38">
        <v>77</v>
      </c>
      <c r="P7" s="39">
        <v>1</v>
      </c>
      <c r="Q7" s="40">
        <v>0.03</v>
      </c>
      <c r="R7" s="38">
        <v>0</v>
      </c>
      <c r="S7" s="38">
        <v>0.1</v>
      </c>
      <c r="T7" s="39">
        <v>0.2</v>
      </c>
    </row>
    <row r="8" spans="1:20" ht="15" customHeight="1">
      <c r="A8" s="261"/>
      <c r="B8" s="258" t="s">
        <v>216</v>
      </c>
      <c r="C8" s="251"/>
      <c r="D8" s="251"/>
      <c r="E8" s="259"/>
      <c r="F8" s="18" t="s">
        <v>77</v>
      </c>
      <c r="G8" s="19"/>
      <c r="H8" s="20" t="s">
        <v>217</v>
      </c>
      <c r="I8" s="21">
        <v>113.4</v>
      </c>
      <c r="J8" s="22">
        <v>2.94</v>
      </c>
      <c r="K8" s="23">
        <v>1.99</v>
      </c>
      <c r="L8" s="24">
        <v>20.92</v>
      </c>
      <c r="M8" s="37">
        <v>129</v>
      </c>
      <c r="N8" s="38">
        <v>13</v>
      </c>
      <c r="O8" s="38">
        <v>87</v>
      </c>
      <c r="P8" s="39">
        <v>0.08</v>
      </c>
      <c r="Q8" s="40">
        <v>0.02</v>
      </c>
      <c r="R8" s="38">
        <v>0.38</v>
      </c>
      <c r="S8" s="38">
        <v>0.05</v>
      </c>
      <c r="T8" s="39">
        <v>0</v>
      </c>
    </row>
    <row r="9" spans="1:20" ht="15.75" customHeight="1">
      <c r="A9" s="262"/>
      <c r="B9" s="269" t="s">
        <v>52</v>
      </c>
      <c r="C9" s="270"/>
      <c r="D9" s="270"/>
      <c r="E9" s="271"/>
      <c r="F9" s="42" t="s">
        <v>116</v>
      </c>
      <c r="G9" s="43"/>
      <c r="H9" s="44"/>
      <c r="I9" s="45">
        <v>117.5</v>
      </c>
      <c r="J9" s="46">
        <v>3.94</v>
      </c>
      <c r="K9" s="47">
        <v>0.5</v>
      </c>
      <c r="L9" s="48">
        <v>24.14</v>
      </c>
      <c r="M9" s="49">
        <v>5.75</v>
      </c>
      <c r="N9" s="50">
        <v>8.25</v>
      </c>
      <c r="O9" s="50">
        <v>21.75</v>
      </c>
      <c r="P9" s="51">
        <v>0.5</v>
      </c>
      <c r="Q9" s="52">
        <v>0.04</v>
      </c>
      <c r="R9" s="50">
        <v>0</v>
      </c>
      <c r="S9" s="50">
        <v>0</v>
      </c>
      <c r="T9" s="51">
        <v>0.3</v>
      </c>
    </row>
    <row r="10" spans="1:20" ht="13.5" thickBot="1">
      <c r="A10" s="241" t="s">
        <v>167</v>
      </c>
      <c r="B10" s="242"/>
      <c r="C10" s="242"/>
      <c r="D10" s="242"/>
      <c r="E10" s="242"/>
      <c r="F10" s="243"/>
      <c r="G10" s="95"/>
      <c r="H10" s="161"/>
      <c r="I10" s="152">
        <f t="shared" ref="I10:T10" si="0">SUM(I5:I9)</f>
        <v>609.79999999999995</v>
      </c>
      <c r="J10" s="97">
        <f t="shared" si="0"/>
        <v>24.03</v>
      </c>
      <c r="K10" s="153">
        <f t="shared" si="0"/>
        <v>20.88</v>
      </c>
      <c r="L10" s="58">
        <f t="shared" si="0"/>
        <v>80.45</v>
      </c>
      <c r="M10" s="87">
        <f t="shared" si="0"/>
        <v>341.5</v>
      </c>
      <c r="N10" s="88">
        <f t="shared" si="0"/>
        <v>52</v>
      </c>
      <c r="O10" s="88">
        <f t="shared" si="0"/>
        <v>394.75</v>
      </c>
      <c r="P10" s="89">
        <f t="shared" si="0"/>
        <v>3.23</v>
      </c>
      <c r="Q10" s="87">
        <f t="shared" si="0"/>
        <v>0.23500000000000001</v>
      </c>
      <c r="R10" s="88">
        <f t="shared" si="0"/>
        <v>1.7200000000000002</v>
      </c>
      <c r="S10" s="88">
        <f t="shared" si="0"/>
        <v>0.20400000000000001</v>
      </c>
      <c r="T10" s="90">
        <f t="shared" si="0"/>
        <v>6.1</v>
      </c>
    </row>
    <row r="11" spans="1:20" ht="15" thickBot="1">
      <c r="A11" s="279" t="s">
        <v>218</v>
      </c>
      <c r="B11" s="307" t="s">
        <v>329</v>
      </c>
      <c r="C11" s="308"/>
      <c r="D11" s="308"/>
      <c r="E11" s="309"/>
      <c r="F11" s="18" t="s">
        <v>57</v>
      </c>
      <c r="G11" s="19"/>
      <c r="H11" s="20" t="s">
        <v>138</v>
      </c>
      <c r="I11" s="21">
        <v>99.5</v>
      </c>
      <c r="J11" s="22">
        <v>1.75</v>
      </c>
      <c r="K11" s="23">
        <v>6.18</v>
      </c>
      <c r="L11" s="24">
        <v>9.25</v>
      </c>
      <c r="M11" s="37">
        <v>15.91</v>
      </c>
      <c r="N11" s="38">
        <v>18.71</v>
      </c>
      <c r="O11" s="38">
        <v>28</v>
      </c>
      <c r="P11" s="39">
        <v>0.75</v>
      </c>
      <c r="Q11" s="40">
        <v>0.02</v>
      </c>
      <c r="R11" s="38">
        <v>11</v>
      </c>
      <c r="S11" s="38">
        <v>0</v>
      </c>
      <c r="T11" s="39">
        <v>0</v>
      </c>
    </row>
    <row r="12" spans="1:20" ht="14.25">
      <c r="A12" s="280"/>
      <c r="B12" s="337" t="s">
        <v>219</v>
      </c>
      <c r="C12" s="259"/>
      <c r="D12" s="259"/>
      <c r="E12" s="338"/>
      <c r="F12" s="18" t="s">
        <v>220</v>
      </c>
      <c r="G12" s="19"/>
      <c r="H12" s="154" t="s">
        <v>221</v>
      </c>
      <c r="I12" s="32">
        <v>139.6</v>
      </c>
      <c r="J12" s="147">
        <v>5.08</v>
      </c>
      <c r="K12" s="148">
        <v>6.9</v>
      </c>
      <c r="L12" s="155">
        <v>14.08</v>
      </c>
      <c r="M12" s="25">
        <v>1.6</v>
      </c>
      <c r="N12" s="26">
        <v>10.64</v>
      </c>
      <c r="O12" s="26">
        <v>35.4</v>
      </c>
      <c r="P12" s="27">
        <v>0.64</v>
      </c>
      <c r="Q12" s="28">
        <v>0.02</v>
      </c>
      <c r="R12" s="26">
        <v>12</v>
      </c>
      <c r="S12" s="26">
        <v>0.08</v>
      </c>
      <c r="T12" s="27">
        <v>3.3</v>
      </c>
    </row>
    <row r="13" spans="1:20" ht="14.25">
      <c r="A13" s="280"/>
      <c r="B13" s="337" t="s">
        <v>222</v>
      </c>
      <c r="C13" s="259"/>
      <c r="D13" s="259"/>
      <c r="E13" s="338"/>
      <c r="F13" s="68" t="s">
        <v>223</v>
      </c>
      <c r="G13" s="30"/>
      <c r="H13" s="133" t="s">
        <v>224</v>
      </c>
      <c r="I13" s="138">
        <v>118.4</v>
      </c>
      <c r="J13" s="33">
        <v>11.5</v>
      </c>
      <c r="K13" s="34">
        <v>8.9</v>
      </c>
      <c r="L13" s="35">
        <v>7.5</v>
      </c>
      <c r="M13" s="64">
        <v>25.6</v>
      </c>
      <c r="N13" s="65">
        <v>24</v>
      </c>
      <c r="O13" s="65">
        <v>105</v>
      </c>
      <c r="P13" s="66">
        <v>1.02</v>
      </c>
      <c r="Q13" s="67">
        <v>0.06</v>
      </c>
      <c r="R13" s="65">
        <v>0.16</v>
      </c>
      <c r="S13" s="65">
        <v>0.02</v>
      </c>
      <c r="T13" s="66">
        <v>0.5</v>
      </c>
    </row>
    <row r="14" spans="1:20" ht="14.25">
      <c r="A14" s="280"/>
      <c r="B14" s="337" t="s">
        <v>174</v>
      </c>
      <c r="C14" s="259"/>
      <c r="D14" s="259"/>
      <c r="E14" s="338"/>
      <c r="F14" s="68" t="s">
        <v>175</v>
      </c>
      <c r="G14" s="30"/>
      <c r="H14" s="31" t="s">
        <v>176</v>
      </c>
      <c r="I14" s="138">
        <v>135.1</v>
      </c>
      <c r="J14" s="33">
        <v>3.72</v>
      </c>
      <c r="K14" s="34">
        <v>5.82</v>
      </c>
      <c r="L14" s="35">
        <v>16.96</v>
      </c>
      <c r="M14" s="37">
        <v>71.7</v>
      </c>
      <c r="N14" s="38">
        <v>22.8</v>
      </c>
      <c r="O14" s="38">
        <v>79.5</v>
      </c>
      <c r="P14" s="39">
        <v>1.46</v>
      </c>
      <c r="Q14" s="40">
        <v>0.05</v>
      </c>
      <c r="R14" s="38">
        <v>30.9</v>
      </c>
      <c r="S14" s="38">
        <v>0</v>
      </c>
      <c r="T14" s="39">
        <v>2.5</v>
      </c>
    </row>
    <row r="15" spans="1:20" s="206" customFormat="1" ht="13.5" thickBot="1">
      <c r="A15" s="280"/>
      <c r="B15" s="324" t="s">
        <v>373</v>
      </c>
      <c r="C15" s="324"/>
      <c r="D15" s="324"/>
      <c r="E15" s="324"/>
      <c r="F15" s="325" t="s">
        <v>77</v>
      </c>
      <c r="G15" s="326"/>
      <c r="H15" s="327" t="s">
        <v>270</v>
      </c>
      <c r="I15" s="328">
        <v>80</v>
      </c>
      <c r="J15" s="329">
        <v>0</v>
      </c>
      <c r="K15" s="330">
        <v>0</v>
      </c>
      <c r="L15" s="331">
        <v>19</v>
      </c>
      <c r="M15" s="332">
        <v>0</v>
      </c>
      <c r="N15" s="333">
        <v>0</v>
      </c>
      <c r="O15" s="333">
        <v>0</v>
      </c>
      <c r="P15" s="334">
        <v>0</v>
      </c>
      <c r="Q15" s="335">
        <v>0.3</v>
      </c>
      <c r="R15" s="333">
        <v>2</v>
      </c>
      <c r="S15" s="333">
        <v>0.12</v>
      </c>
      <c r="T15" s="334">
        <v>2.34</v>
      </c>
    </row>
    <row r="16" spans="1:20" ht="15" thickBot="1">
      <c r="A16" s="280"/>
      <c r="B16" s="337" t="s">
        <v>68</v>
      </c>
      <c r="C16" s="259"/>
      <c r="D16" s="259"/>
      <c r="E16" s="338"/>
      <c r="F16" s="71" t="s">
        <v>69</v>
      </c>
      <c r="G16" s="72"/>
      <c r="H16" s="44"/>
      <c r="I16" s="73">
        <v>87</v>
      </c>
      <c r="J16" s="74">
        <v>3.3</v>
      </c>
      <c r="K16" s="75">
        <v>0.6</v>
      </c>
      <c r="L16" s="76">
        <v>16.7</v>
      </c>
      <c r="M16" s="77">
        <v>17.5</v>
      </c>
      <c r="N16" s="78">
        <v>23.5</v>
      </c>
      <c r="O16" s="78">
        <v>79</v>
      </c>
      <c r="P16" s="79">
        <v>1.94</v>
      </c>
      <c r="Q16" s="80">
        <v>0.08</v>
      </c>
      <c r="R16" s="78">
        <v>0</v>
      </c>
      <c r="S16" s="78">
        <v>0</v>
      </c>
      <c r="T16" s="79">
        <v>1.1599999999999999</v>
      </c>
    </row>
    <row r="17" spans="1:20" ht="15" thickBot="1">
      <c r="A17" s="292"/>
      <c r="B17" s="365" t="s">
        <v>52</v>
      </c>
      <c r="C17" s="283"/>
      <c r="D17" s="283"/>
      <c r="E17" s="366"/>
      <c r="F17" s="82" t="s">
        <v>53</v>
      </c>
      <c r="G17" s="43"/>
      <c r="H17" s="44"/>
      <c r="I17" s="45">
        <v>58.8</v>
      </c>
      <c r="J17" s="46">
        <v>1.98</v>
      </c>
      <c r="K17" s="47">
        <v>0.25</v>
      </c>
      <c r="L17" s="48">
        <v>12.1</v>
      </c>
      <c r="M17" s="49">
        <v>5.8</v>
      </c>
      <c r="N17" s="50">
        <v>8.3000000000000007</v>
      </c>
      <c r="O17" s="50">
        <v>21.7</v>
      </c>
      <c r="P17" s="51">
        <v>0.5</v>
      </c>
      <c r="Q17" s="52">
        <v>0.04</v>
      </c>
      <c r="R17" s="50">
        <v>0</v>
      </c>
      <c r="S17" s="50">
        <v>0</v>
      </c>
      <c r="T17" s="51">
        <v>0.32</v>
      </c>
    </row>
    <row r="18" spans="1:20" ht="13.5" thickBot="1">
      <c r="A18" s="241" t="s">
        <v>70</v>
      </c>
      <c r="B18" s="242"/>
      <c r="C18" s="242"/>
      <c r="D18" s="242"/>
      <c r="E18" s="242"/>
      <c r="F18" s="243"/>
      <c r="G18" s="43"/>
      <c r="H18" s="44"/>
      <c r="I18" s="83">
        <f t="shared" ref="I18:T18" si="1">SUM(I11:I17)</f>
        <v>718.4</v>
      </c>
      <c r="J18" s="84">
        <f t="shared" si="1"/>
        <v>27.33</v>
      </c>
      <c r="K18" s="85">
        <f t="shared" si="1"/>
        <v>28.650000000000002</v>
      </c>
      <c r="L18" s="86">
        <f t="shared" si="1"/>
        <v>95.589999999999989</v>
      </c>
      <c r="M18" s="87">
        <f t="shared" si="1"/>
        <v>138.11000000000001</v>
      </c>
      <c r="N18" s="88">
        <f t="shared" si="1"/>
        <v>107.95</v>
      </c>
      <c r="O18" s="88">
        <f t="shared" si="1"/>
        <v>348.59999999999997</v>
      </c>
      <c r="P18" s="89">
        <f t="shared" si="1"/>
        <v>6.3100000000000005</v>
      </c>
      <c r="Q18" s="87">
        <f t="shared" si="1"/>
        <v>0.57000000000000006</v>
      </c>
      <c r="R18" s="88">
        <f t="shared" si="1"/>
        <v>56.06</v>
      </c>
      <c r="S18" s="88">
        <f t="shared" si="1"/>
        <v>0.22</v>
      </c>
      <c r="T18" s="90">
        <f t="shared" si="1"/>
        <v>10.120000000000001</v>
      </c>
    </row>
    <row r="19" spans="1:20" ht="14.25">
      <c r="A19" s="244" t="s">
        <v>114</v>
      </c>
      <c r="B19" s="250" t="s">
        <v>225</v>
      </c>
      <c r="C19" s="251"/>
      <c r="D19" s="251"/>
      <c r="E19" s="252"/>
      <c r="F19" s="18" t="s">
        <v>226</v>
      </c>
      <c r="G19" s="19"/>
      <c r="H19" s="20" t="s">
        <v>227</v>
      </c>
      <c r="I19" s="21">
        <v>275</v>
      </c>
      <c r="J19" s="22">
        <v>4.57</v>
      </c>
      <c r="K19" s="23">
        <v>13.84</v>
      </c>
      <c r="L19" s="24">
        <v>43.06</v>
      </c>
      <c r="M19" s="37">
        <v>27.5</v>
      </c>
      <c r="N19" s="38">
        <v>17</v>
      </c>
      <c r="O19" s="38">
        <v>63.8</v>
      </c>
      <c r="P19" s="39">
        <v>1.2</v>
      </c>
      <c r="Q19" s="40">
        <v>7.0000000000000007E-2</v>
      </c>
      <c r="R19" s="38">
        <v>0</v>
      </c>
      <c r="S19" s="38">
        <v>0.09</v>
      </c>
      <c r="T19" s="39">
        <v>1.6E-2</v>
      </c>
    </row>
    <row r="20" spans="1:20" ht="14.25">
      <c r="A20" s="246"/>
      <c r="B20" s="253" t="s">
        <v>76</v>
      </c>
      <c r="C20" s="251"/>
      <c r="D20" s="251"/>
      <c r="E20" s="254"/>
      <c r="F20" s="92" t="s">
        <v>77</v>
      </c>
      <c r="G20" s="93"/>
      <c r="H20" s="94" t="s">
        <v>78</v>
      </c>
      <c r="I20" s="21">
        <v>100.4</v>
      </c>
      <c r="J20" s="22">
        <v>1.4</v>
      </c>
      <c r="K20" s="23">
        <v>0.4</v>
      </c>
      <c r="L20" s="24">
        <v>22.8</v>
      </c>
      <c r="M20" s="37">
        <v>34</v>
      </c>
      <c r="N20" s="38">
        <v>12</v>
      </c>
      <c r="O20" s="38">
        <v>36</v>
      </c>
      <c r="P20" s="39">
        <v>0.6</v>
      </c>
      <c r="Q20" s="40">
        <v>0.02</v>
      </c>
      <c r="R20" s="38">
        <v>14.8</v>
      </c>
      <c r="S20" s="50">
        <v>0.04</v>
      </c>
      <c r="T20" s="39">
        <v>0.2</v>
      </c>
    </row>
    <row r="21" spans="1:20">
      <c r="A21" s="241" t="s">
        <v>79</v>
      </c>
      <c r="B21" s="242"/>
      <c r="C21" s="242"/>
      <c r="D21" s="242"/>
      <c r="E21" s="242"/>
      <c r="F21" s="243"/>
      <c r="G21" s="43"/>
      <c r="H21" s="94"/>
      <c r="I21" s="96">
        <f t="shared" ref="I21:T21" si="2">SUM(I19:I20)</f>
        <v>375.4</v>
      </c>
      <c r="J21" s="97">
        <f t="shared" si="2"/>
        <v>5.9700000000000006</v>
      </c>
      <c r="K21" s="153">
        <f t="shared" si="2"/>
        <v>14.24</v>
      </c>
      <c r="L21" s="159">
        <f t="shared" si="2"/>
        <v>65.86</v>
      </c>
      <c r="M21" s="87">
        <f t="shared" si="2"/>
        <v>61.5</v>
      </c>
      <c r="N21" s="88">
        <f t="shared" si="2"/>
        <v>29</v>
      </c>
      <c r="O21" s="88">
        <f t="shared" si="2"/>
        <v>99.8</v>
      </c>
      <c r="P21" s="89">
        <f t="shared" si="2"/>
        <v>1.7999999999999998</v>
      </c>
      <c r="Q21" s="87">
        <f t="shared" si="2"/>
        <v>9.0000000000000011E-2</v>
      </c>
      <c r="R21" s="88">
        <f t="shared" si="2"/>
        <v>14.8</v>
      </c>
      <c r="S21" s="88">
        <f t="shared" si="2"/>
        <v>0.13</v>
      </c>
      <c r="T21" s="89">
        <f t="shared" si="2"/>
        <v>0.21600000000000003</v>
      </c>
    </row>
    <row r="22" spans="1:20" ht="14.25">
      <c r="A22" s="292" t="s">
        <v>151</v>
      </c>
      <c r="B22" s="247" t="s">
        <v>228</v>
      </c>
      <c r="C22" s="248"/>
      <c r="D22" s="248"/>
      <c r="E22" s="249"/>
      <c r="F22" s="68" t="s">
        <v>229</v>
      </c>
      <c r="G22" s="30"/>
      <c r="H22" s="31" t="s">
        <v>230</v>
      </c>
      <c r="I22" s="138">
        <v>247.5</v>
      </c>
      <c r="J22" s="33">
        <v>19.2</v>
      </c>
      <c r="K22" s="34">
        <v>13.5</v>
      </c>
      <c r="L22" s="35">
        <v>6.67</v>
      </c>
      <c r="M22" s="64">
        <v>23.59</v>
      </c>
      <c r="N22" s="65">
        <v>16.71</v>
      </c>
      <c r="O22" s="65">
        <v>3.59</v>
      </c>
      <c r="P22" s="66">
        <v>21.24</v>
      </c>
      <c r="Q22" s="67">
        <v>0.3</v>
      </c>
      <c r="R22" s="65">
        <v>12.6</v>
      </c>
      <c r="S22" s="65">
        <v>8.5999999999999993E-2</v>
      </c>
      <c r="T22" s="66">
        <v>10.6</v>
      </c>
    </row>
    <row r="23" spans="1:20" ht="15" customHeight="1">
      <c r="A23" s="261"/>
      <c r="B23" s="258" t="s">
        <v>109</v>
      </c>
      <c r="C23" s="251"/>
      <c r="D23" s="251"/>
      <c r="E23" s="259"/>
      <c r="F23" s="18" t="s">
        <v>190</v>
      </c>
      <c r="G23" s="19"/>
      <c r="H23" s="20" t="s">
        <v>111</v>
      </c>
      <c r="I23" s="21">
        <v>213.19</v>
      </c>
      <c r="J23" s="22">
        <v>3.8</v>
      </c>
      <c r="K23" s="23">
        <v>11.29</v>
      </c>
      <c r="L23" s="24">
        <v>22.18</v>
      </c>
      <c r="M23" s="37">
        <v>18.5</v>
      </c>
      <c r="N23" s="38">
        <v>12.3</v>
      </c>
      <c r="O23" s="38">
        <v>58.99</v>
      </c>
      <c r="P23" s="39">
        <v>1.1000000000000001</v>
      </c>
      <c r="Q23" s="40">
        <v>0.02</v>
      </c>
      <c r="R23" s="38">
        <v>21</v>
      </c>
      <c r="S23" s="38">
        <v>0.06</v>
      </c>
      <c r="T23" s="39">
        <v>0.22</v>
      </c>
    </row>
    <row r="24" spans="1:20" ht="14.25" customHeight="1">
      <c r="A24" s="261"/>
      <c r="B24" s="247" t="s">
        <v>165</v>
      </c>
      <c r="C24" s="248"/>
      <c r="D24" s="248"/>
      <c r="E24" s="249"/>
      <c r="F24" s="18" t="s">
        <v>50</v>
      </c>
      <c r="G24" s="19"/>
      <c r="H24" s="20" t="s">
        <v>166</v>
      </c>
      <c r="I24" s="21">
        <v>60</v>
      </c>
      <c r="J24" s="22">
        <v>7.0000000000000007E-2</v>
      </c>
      <c r="K24" s="23">
        <v>0.02</v>
      </c>
      <c r="L24" s="24">
        <v>15</v>
      </c>
      <c r="M24" s="37">
        <v>0</v>
      </c>
      <c r="N24" s="38">
        <v>0</v>
      </c>
      <c r="O24" s="38">
        <v>0</v>
      </c>
      <c r="P24" s="39">
        <v>0</v>
      </c>
      <c r="Q24" s="40">
        <v>0.04</v>
      </c>
      <c r="R24" s="38">
        <v>0.03</v>
      </c>
      <c r="S24" s="38">
        <v>0.01</v>
      </c>
      <c r="T24" s="39">
        <v>0</v>
      </c>
    </row>
    <row r="25" spans="1:20" ht="14.25" customHeight="1">
      <c r="A25" s="261"/>
      <c r="B25" s="269" t="s">
        <v>52</v>
      </c>
      <c r="C25" s="270"/>
      <c r="D25" s="270"/>
      <c r="E25" s="271"/>
      <c r="F25" s="42" t="s">
        <v>69</v>
      </c>
      <c r="G25" s="43"/>
      <c r="H25" s="44"/>
      <c r="I25" s="45">
        <v>117.5</v>
      </c>
      <c r="J25" s="46">
        <v>3.95</v>
      </c>
      <c r="K25" s="47">
        <v>0.5</v>
      </c>
      <c r="L25" s="48">
        <v>24.15</v>
      </c>
      <c r="M25" s="49">
        <v>11.5</v>
      </c>
      <c r="N25" s="50">
        <v>16.5</v>
      </c>
      <c r="O25" s="50">
        <v>43.5</v>
      </c>
      <c r="P25" s="51">
        <v>1</v>
      </c>
      <c r="Q25" s="52">
        <v>0.08</v>
      </c>
      <c r="R25" s="50">
        <v>0</v>
      </c>
      <c r="S25" s="50">
        <v>0</v>
      </c>
      <c r="T25" s="51">
        <v>0.65</v>
      </c>
    </row>
    <row r="26" spans="1:20" ht="15.75" customHeight="1">
      <c r="A26" s="262"/>
      <c r="B26" s="247" t="s">
        <v>72</v>
      </c>
      <c r="C26" s="248"/>
      <c r="D26" s="248"/>
      <c r="E26" s="249"/>
      <c r="F26" s="42" t="s">
        <v>73</v>
      </c>
      <c r="G26" s="43"/>
      <c r="H26" s="44"/>
      <c r="I26" s="45">
        <v>71.67</v>
      </c>
      <c r="J26" s="46">
        <v>1.65</v>
      </c>
      <c r="K26" s="91">
        <v>0.4</v>
      </c>
      <c r="L26" s="48">
        <v>14.98</v>
      </c>
      <c r="M26" s="49">
        <v>38</v>
      </c>
      <c r="N26" s="50">
        <v>24</v>
      </c>
      <c r="O26" s="50">
        <v>32</v>
      </c>
      <c r="P26" s="51">
        <v>4.5999999999999996</v>
      </c>
      <c r="Q26" s="52">
        <v>0.04</v>
      </c>
      <c r="R26" s="50">
        <v>10</v>
      </c>
      <c r="S26" s="50">
        <v>0.04</v>
      </c>
      <c r="T26" s="51">
        <v>0.8</v>
      </c>
    </row>
    <row r="27" spans="1:20">
      <c r="A27" s="241" t="s">
        <v>157</v>
      </c>
      <c r="B27" s="242"/>
      <c r="C27" s="242"/>
      <c r="D27" s="242"/>
      <c r="E27" s="242"/>
      <c r="F27" s="243"/>
      <c r="G27" s="95"/>
      <c r="H27" s="94"/>
      <c r="I27" s="96">
        <f t="shared" ref="I27:T27" si="3">SUM(I22:I26)</f>
        <v>709.86</v>
      </c>
      <c r="J27" s="97">
        <f t="shared" si="3"/>
        <v>28.669999999999998</v>
      </c>
      <c r="K27" s="97">
        <f t="shared" si="3"/>
        <v>25.709999999999997</v>
      </c>
      <c r="L27" s="97">
        <f t="shared" si="3"/>
        <v>82.98</v>
      </c>
      <c r="M27" s="98">
        <f t="shared" si="3"/>
        <v>91.59</v>
      </c>
      <c r="N27" s="98">
        <f t="shared" si="3"/>
        <v>69.510000000000005</v>
      </c>
      <c r="O27" s="98">
        <f t="shared" si="3"/>
        <v>138.07999999999998</v>
      </c>
      <c r="P27" s="90">
        <f t="shared" si="3"/>
        <v>27.939999999999998</v>
      </c>
      <c r="Q27" s="98">
        <f t="shared" si="3"/>
        <v>0.48</v>
      </c>
      <c r="R27" s="98">
        <f t="shared" si="3"/>
        <v>43.63</v>
      </c>
      <c r="S27" s="98">
        <f t="shared" si="3"/>
        <v>0.19600000000000001</v>
      </c>
      <c r="T27" s="90">
        <f t="shared" si="3"/>
        <v>12.270000000000001</v>
      </c>
    </row>
    <row r="28" spans="1:20" ht="14.25">
      <c r="A28" s="244" t="s">
        <v>90</v>
      </c>
      <c r="B28" s="247" t="s">
        <v>91</v>
      </c>
      <c r="C28" s="248"/>
      <c r="D28" s="248"/>
      <c r="E28" s="249"/>
      <c r="F28" s="99" t="s">
        <v>84</v>
      </c>
      <c r="G28" s="93"/>
      <c r="H28" s="94" t="s">
        <v>92</v>
      </c>
      <c r="I28" s="100">
        <v>73.5</v>
      </c>
      <c r="J28" s="101">
        <v>4.2</v>
      </c>
      <c r="K28" s="102">
        <v>3.7</v>
      </c>
      <c r="L28" s="103">
        <v>2.94</v>
      </c>
      <c r="M28" s="104">
        <v>176</v>
      </c>
      <c r="N28" s="105">
        <v>20</v>
      </c>
      <c r="O28" s="105">
        <v>132</v>
      </c>
      <c r="P28" s="106">
        <v>0.15</v>
      </c>
      <c r="Q28" s="107">
        <v>0.06</v>
      </c>
      <c r="R28" s="105">
        <v>1</v>
      </c>
      <c r="S28" s="105">
        <v>0.03</v>
      </c>
      <c r="T28" s="106">
        <v>7.0000000000000007E-2</v>
      </c>
    </row>
    <row r="29" spans="1:20" ht="14.25">
      <c r="A29" s="245"/>
      <c r="B29" s="274" t="s">
        <v>68</v>
      </c>
      <c r="C29" s="256"/>
      <c r="D29" s="256"/>
      <c r="E29" s="275"/>
      <c r="F29" s="71" t="s">
        <v>93</v>
      </c>
      <c r="G29" s="72"/>
      <c r="H29" s="44"/>
      <c r="I29" s="73">
        <v>52.2</v>
      </c>
      <c r="J29" s="108">
        <v>1.98</v>
      </c>
      <c r="K29" s="109">
        <v>0.36</v>
      </c>
      <c r="L29" s="110">
        <v>10</v>
      </c>
      <c r="M29" s="111">
        <v>10.5</v>
      </c>
      <c r="N29" s="112">
        <v>14.1</v>
      </c>
      <c r="O29" s="112">
        <v>47.4</v>
      </c>
      <c r="P29" s="113">
        <v>1.2</v>
      </c>
      <c r="Q29" s="114">
        <v>0.05</v>
      </c>
      <c r="R29" s="112">
        <v>0</v>
      </c>
      <c r="S29" s="112">
        <v>0</v>
      </c>
      <c r="T29" s="113">
        <v>0.7</v>
      </c>
    </row>
    <row r="30" spans="1:20" ht="15" customHeight="1">
      <c r="A30" s="246"/>
      <c r="B30" s="269" t="s">
        <v>52</v>
      </c>
      <c r="C30" s="270"/>
      <c r="D30" s="270"/>
      <c r="E30" s="271"/>
      <c r="F30" s="42" t="s">
        <v>69</v>
      </c>
      <c r="G30" s="43"/>
      <c r="H30" s="44"/>
      <c r="I30" s="45">
        <v>117.5</v>
      </c>
      <c r="J30" s="46">
        <v>3.95</v>
      </c>
      <c r="K30" s="47">
        <v>0.5</v>
      </c>
      <c r="L30" s="48">
        <v>24.15</v>
      </c>
      <c r="M30" s="49">
        <v>11.5</v>
      </c>
      <c r="N30" s="50">
        <v>16.5</v>
      </c>
      <c r="O30" s="50">
        <v>43.5</v>
      </c>
      <c r="P30" s="51">
        <v>1</v>
      </c>
      <c r="Q30" s="52">
        <v>0.08</v>
      </c>
      <c r="R30" s="50">
        <v>0</v>
      </c>
      <c r="S30" s="50">
        <v>0</v>
      </c>
      <c r="T30" s="51">
        <v>0.65</v>
      </c>
    </row>
    <row r="31" spans="1:20">
      <c r="A31" s="241" t="s">
        <v>177</v>
      </c>
      <c r="B31" s="242"/>
      <c r="C31" s="242"/>
      <c r="D31" s="242"/>
      <c r="E31" s="242"/>
      <c r="F31" s="243"/>
      <c r="G31" s="93"/>
      <c r="H31" s="94"/>
      <c r="I31" s="96">
        <f t="shared" ref="I31:T31" si="4">I28+I29+I30</f>
        <v>243.2</v>
      </c>
      <c r="J31" s="96">
        <f t="shared" si="4"/>
        <v>10.129999999999999</v>
      </c>
      <c r="K31" s="96">
        <f t="shared" si="4"/>
        <v>4.5600000000000005</v>
      </c>
      <c r="L31" s="96">
        <f t="shared" si="4"/>
        <v>37.089999999999996</v>
      </c>
      <c r="M31" s="115">
        <f t="shared" si="4"/>
        <v>198</v>
      </c>
      <c r="N31" s="116">
        <f t="shared" si="4"/>
        <v>50.6</v>
      </c>
      <c r="O31" s="116">
        <f t="shared" si="4"/>
        <v>222.9</v>
      </c>
      <c r="P31" s="90">
        <f t="shared" si="4"/>
        <v>2.3499999999999996</v>
      </c>
      <c r="Q31" s="115">
        <f t="shared" si="4"/>
        <v>0.19</v>
      </c>
      <c r="R31" s="116">
        <f t="shared" si="4"/>
        <v>1</v>
      </c>
      <c r="S31" s="116">
        <f t="shared" si="4"/>
        <v>0.03</v>
      </c>
      <c r="T31" s="90">
        <f t="shared" si="4"/>
        <v>1.42</v>
      </c>
    </row>
    <row r="32" spans="1:20" ht="19.5" customHeight="1">
      <c r="A32" s="276" t="s">
        <v>95</v>
      </c>
      <c r="B32" s="277"/>
      <c r="C32" s="277"/>
      <c r="D32" s="277"/>
      <c r="E32" s="277"/>
      <c r="F32" s="278"/>
      <c r="G32" s="117">
        <f>SUM(G5:G31)</f>
        <v>0</v>
      </c>
      <c r="H32" s="118"/>
      <c r="I32" s="119">
        <f t="shared" ref="I32:T32" si="5">I10+I18+I21+I27+I31</f>
        <v>2656.66</v>
      </c>
      <c r="J32" s="119">
        <f t="shared" si="5"/>
        <v>96.13</v>
      </c>
      <c r="K32" s="119">
        <f t="shared" si="5"/>
        <v>94.04</v>
      </c>
      <c r="L32" s="119">
        <f t="shared" si="5"/>
        <v>361.96999999999997</v>
      </c>
      <c r="M32" s="120">
        <f t="shared" si="5"/>
        <v>830.7</v>
      </c>
      <c r="N32" s="121">
        <f t="shared" si="5"/>
        <v>309.06</v>
      </c>
      <c r="O32" s="121">
        <f t="shared" si="5"/>
        <v>1204.1299999999999</v>
      </c>
      <c r="P32" s="122">
        <f t="shared" si="5"/>
        <v>41.63</v>
      </c>
      <c r="Q32" s="120">
        <f t="shared" si="5"/>
        <v>1.5649999999999999</v>
      </c>
      <c r="R32" s="121">
        <f t="shared" si="5"/>
        <v>117.21000000000001</v>
      </c>
      <c r="S32" s="121">
        <f t="shared" si="5"/>
        <v>0.78</v>
      </c>
      <c r="T32" s="122">
        <f t="shared" si="5"/>
        <v>30.126000000000005</v>
      </c>
    </row>
    <row r="33" spans="1:13" ht="15">
      <c r="A33" s="123"/>
      <c r="B33" s="123"/>
      <c r="C33" s="123"/>
      <c r="D33" s="123"/>
      <c r="E33" s="123"/>
      <c r="F33" s="123"/>
      <c r="G33" s="124"/>
      <c r="H33" s="272" t="s">
        <v>231</v>
      </c>
      <c r="I33" s="273"/>
      <c r="J33" s="125">
        <f>J32/(L32/4)</f>
        <v>1.0622979804956212</v>
      </c>
      <c r="K33" s="126">
        <f>K32/(L32/4)</f>
        <v>1.0392021438240739</v>
      </c>
      <c r="L33" s="127">
        <v>4</v>
      </c>
      <c r="M33" s="128"/>
    </row>
    <row r="34" spans="1:13" ht="15">
      <c r="A34" s="129"/>
      <c r="B34" s="129"/>
      <c r="C34" s="129"/>
      <c r="D34" s="129"/>
      <c r="E34" s="129"/>
      <c r="F34" s="129"/>
      <c r="G34" s="130"/>
      <c r="H34" s="129"/>
      <c r="I34" s="130"/>
      <c r="J34" s="130"/>
      <c r="K34" s="130"/>
      <c r="L34" s="130"/>
      <c r="M34" s="128"/>
    </row>
    <row r="35" spans="1:13" ht="14.25">
      <c r="A35" s="129"/>
    </row>
    <row r="36" spans="1:13" ht="14.25">
      <c r="A36" s="129"/>
    </row>
    <row r="37" spans="1:13" ht="14.25">
      <c r="A37" s="129"/>
    </row>
  </sheetData>
  <mergeCells count="43">
    <mergeCell ref="B20:E20"/>
    <mergeCell ref="A19:A20"/>
    <mergeCell ref="B19:E19"/>
    <mergeCell ref="A21:F21"/>
    <mergeCell ref="B28:E28"/>
    <mergeCell ref="A27:F27"/>
    <mergeCell ref="B26:E26"/>
    <mergeCell ref="B25:E25"/>
    <mergeCell ref="B24:E24"/>
    <mergeCell ref="A22:A26"/>
    <mergeCell ref="B23:E23"/>
    <mergeCell ref="B22:E22"/>
    <mergeCell ref="H33:I33"/>
    <mergeCell ref="A31:F31"/>
    <mergeCell ref="A32:F32"/>
    <mergeCell ref="B30:E30"/>
    <mergeCell ref="A10:F10"/>
    <mergeCell ref="B16:E16"/>
    <mergeCell ref="A11:A17"/>
    <mergeCell ref="B17:E17"/>
    <mergeCell ref="B15:E15"/>
    <mergeCell ref="B14:E14"/>
    <mergeCell ref="B13:E13"/>
    <mergeCell ref="B12:E12"/>
    <mergeCell ref="B11:E11"/>
    <mergeCell ref="A18:F18"/>
    <mergeCell ref="A28:A30"/>
    <mergeCell ref="B29:E29"/>
    <mergeCell ref="A5:A9"/>
    <mergeCell ref="B9:E9"/>
    <mergeCell ref="B8:E8"/>
    <mergeCell ref="B7:E7"/>
    <mergeCell ref="B6:E6"/>
    <mergeCell ref="B5:E5"/>
    <mergeCell ref="A1:T1"/>
    <mergeCell ref="Q2:T2"/>
    <mergeCell ref="A4:T4"/>
    <mergeCell ref="M2:P2"/>
    <mergeCell ref="J2:L2"/>
    <mergeCell ref="A2:E3"/>
    <mergeCell ref="H2:H3"/>
    <mergeCell ref="F2:F3"/>
    <mergeCell ref="I2:I3"/>
  </mergeCells>
  <pageMargins left="0.118110232055187" right="0.118110232055187" top="0.118110232055187" bottom="0.19685038924217199" header="0.118110232055187" footer="0.15748031437397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Титул</vt:lpstr>
      <vt:lpstr>Итог</vt:lpstr>
      <vt:lpstr>день 14</vt:lpstr>
      <vt:lpstr>день 13</vt:lpstr>
      <vt:lpstr>день 12</vt:lpstr>
      <vt:lpstr>день 11</vt:lpstr>
      <vt:lpstr>день 10</vt:lpstr>
      <vt:lpstr>день 9</vt:lpstr>
      <vt:lpstr>день 8</vt:lpstr>
      <vt:lpstr>день 7</vt:lpstr>
      <vt:lpstr>день 6</vt:lpstr>
      <vt:lpstr>день 5</vt:lpstr>
      <vt:lpstr>день 4</vt:lpstr>
      <vt:lpstr>день 3</vt:lpstr>
      <vt:lpstr>день 2</vt:lpstr>
      <vt:lpstr>день 1</vt:lpstr>
      <vt:lpstr>Лист1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</dc:creator>
  <cp:lastModifiedBy>sergei</cp:lastModifiedBy>
  <cp:lastPrinted>2023-07-22T15:27:08Z</cp:lastPrinted>
  <dcterms:created xsi:type="dcterms:W3CDTF">2023-06-16T19:51:36Z</dcterms:created>
  <dcterms:modified xsi:type="dcterms:W3CDTF">2023-08-26T12:50:44Z</dcterms:modified>
</cp:coreProperties>
</file>