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еню1\"/>
    </mc:Choice>
  </mc:AlternateContent>
  <bookViews>
    <workbookView xWindow="0" yWindow="0" windowWidth="28800" windowHeight="12210" firstSheet="1" activeTab="14"/>
  </bookViews>
  <sheets>
    <sheet name="Лист1" sheetId="1" r:id="rId1"/>
    <sheet name="день 1" sheetId="2" r:id="rId2"/>
    <sheet name="день 2" sheetId="3" r:id="rId3"/>
    <sheet name="день 3" sheetId="4" r:id="rId4"/>
    <sheet name="день 4" sheetId="5" r:id="rId5"/>
    <sheet name="день 5" sheetId="6" r:id="rId6"/>
    <sheet name="день 6" sheetId="7" r:id="rId7"/>
    <sheet name="день 7" sheetId="8" r:id="rId8"/>
    <sheet name="день 8" sheetId="9" r:id="rId9"/>
    <sheet name="день 9" sheetId="10" r:id="rId10"/>
    <sheet name="день 10" sheetId="11" r:id="rId11"/>
    <sheet name="день 11" sheetId="12" r:id="rId12"/>
    <sheet name="день 12" sheetId="13" r:id="rId13"/>
    <sheet name="день 13" sheetId="14" r:id="rId14"/>
    <sheet name="день 14" sheetId="15" r:id="rId15"/>
    <sheet name="Итог" sheetId="16" r:id="rId16"/>
    <sheet name="Титул" sheetId="17" r:id="rId17"/>
  </sheets>
  <definedNames>
    <definedName name="_xlnm.Print_Area" localSheetId="0">Лист1!$A$1:$R$26</definedName>
    <definedName name="_xlnm.Print_Area" localSheetId="16">Титул!$A$1:$N$30</definedName>
  </definedNames>
  <calcPr calcId="162913"/>
</workbook>
</file>

<file path=xl/calcChain.xml><?xml version="1.0" encoding="utf-8"?>
<calcChain xmlns="http://schemas.openxmlformats.org/spreadsheetml/2006/main">
  <c r="N33" i="10" l="1"/>
  <c r="O33" i="10"/>
  <c r="P33" i="10"/>
  <c r="Q33" i="10"/>
  <c r="R33" i="10"/>
  <c r="S33" i="10"/>
  <c r="T33" i="10"/>
  <c r="M33" i="10"/>
  <c r="M22" i="10"/>
  <c r="N22" i="10"/>
  <c r="O22" i="10"/>
  <c r="P22" i="10"/>
  <c r="Q22" i="10"/>
  <c r="R22" i="10"/>
  <c r="S22" i="10"/>
  <c r="T22" i="10"/>
  <c r="J22" i="10"/>
  <c r="J33" i="10" s="1"/>
  <c r="K22" i="10"/>
  <c r="K33" i="10" s="1"/>
  <c r="L22" i="10"/>
  <c r="L33" i="10" s="1"/>
  <c r="I22" i="10"/>
  <c r="I33" i="10" s="1"/>
  <c r="G36" i="15" l="1"/>
  <c r="T35" i="15"/>
  <c r="S35" i="15"/>
  <c r="R35" i="15"/>
  <c r="Q35" i="15"/>
  <c r="P35" i="15"/>
  <c r="O35" i="15"/>
  <c r="N35" i="15"/>
  <c r="M35" i="15"/>
  <c r="L35" i="15"/>
  <c r="K35" i="15"/>
  <c r="J35" i="15"/>
  <c r="I35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T12" i="15"/>
  <c r="T36" i="15" s="1"/>
  <c r="S12" i="15"/>
  <c r="R12" i="15"/>
  <c r="R36" i="15" s="1"/>
  <c r="Q12" i="15"/>
  <c r="P12" i="15"/>
  <c r="O12" i="15"/>
  <c r="N12" i="15"/>
  <c r="M12" i="15"/>
  <c r="L12" i="15"/>
  <c r="K12" i="15"/>
  <c r="J12" i="15"/>
  <c r="I12" i="15"/>
  <c r="G35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T11" i="14"/>
  <c r="T35" i="14" s="1"/>
  <c r="S11" i="14"/>
  <c r="S35" i="14" s="1"/>
  <c r="R11" i="14"/>
  <c r="Q11" i="14"/>
  <c r="P11" i="14"/>
  <c r="O11" i="14"/>
  <c r="O35" i="14" s="1"/>
  <c r="N11" i="14"/>
  <c r="N35" i="14" s="1"/>
  <c r="M11" i="14"/>
  <c r="M35" i="14" s="1"/>
  <c r="L11" i="14"/>
  <c r="K11" i="14"/>
  <c r="K35" i="14" s="1"/>
  <c r="J11" i="14"/>
  <c r="J35" i="14" s="1"/>
  <c r="I11" i="14"/>
  <c r="G33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T11" i="13"/>
  <c r="T33" i="13" s="1"/>
  <c r="S11" i="13"/>
  <c r="S33" i="13" s="1"/>
  <c r="R11" i="13"/>
  <c r="R33" i="13" s="1"/>
  <c r="Q11" i="13"/>
  <c r="Q33" i="13" s="1"/>
  <c r="P11" i="13"/>
  <c r="P33" i="13" s="1"/>
  <c r="O11" i="13"/>
  <c r="O33" i="13" s="1"/>
  <c r="N11" i="13"/>
  <c r="N33" i="13" s="1"/>
  <c r="M11" i="13"/>
  <c r="M33" i="13" s="1"/>
  <c r="L11" i="13"/>
  <c r="L33" i="13" s="1"/>
  <c r="K11" i="13"/>
  <c r="K33" i="13" s="1"/>
  <c r="J11" i="13"/>
  <c r="J33" i="13" s="1"/>
  <c r="J34" i="13" s="1"/>
  <c r="I11" i="13"/>
  <c r="I33" i="13" s="1"/>
  <c r="G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T12" i="12"/>
  <c r="T35" i="12" s="1"/>
  <c r="S12" i="12"/>
  <c r="S35" i="12" s="1"/>
  <c r="R12" i="12"/>
  <c r="Q12" i="12"/>
  <c r="Q35" i="12" s="1"/>
  <c r="P12" i="12"/>
  <c r="O12" i="12"/>
  <c r="N12" i="12"/>
  <c r="N35" i="12" s="1"/>
  <c r="M12" i="12"/>
  <c r="L12" i="12"/>
  <c r="K12" i="12"/>
  <c r="J12" i="12"/>
  <c r="I12" i="12"/>
  <c r="P32" i="11"/>
  <c r="M32" i="11"/>
  <c r="G32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T10" i="11"/>
  <c r="T32" i="11" s="1"/>
  <c r="S10" i="11"/>
  <c r="R10" i="11"/>
  <c r="R32" i="11" s="1"/>
  <c r="Q10" i="11"/>
  <c r="P10" i="11"/>
  <c r="O10" i="11"/>
  <c r="N10" i="11"/>
  <c r="N32" i="11" s="1"/>
  <c r="M10" i="11"/>
  <c r="L10" i="11"/>
  <c r="L32" i="11" s="1"/>
  <c r="K10" i="11"/>
  <c r="J10" i="11"/>
  <c r="I10" i="11"/>
  <c r="G33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S33" i="9"/>
  <c r="O33" i="9"/>
  <c r="G33" i="9"/>
  <c r="T32" i="9"/>
  <c r="S32" i="9"/>
  <c r="R32" i="9"/>
  <c r="Q32" i="9"/>
  <c r="P32" i="9"/>
  <c r="O32" i="9"/>
  <c r="N32" i="9"/>
  <c r="M32" i="9"/>
  <c r="L32" i="9"/>
  <c r="K32" i="9"/>
  <c r="J32" i="9"/>
  <c r="I32" i="9"/>
  <c r="T28" i="9"/>
  <c r="S28" i="9"/>
  <c r="R28" i="9"/>
  <c r="Q28" i="9"/>
  <c r="P28" i="9"/>
  <c r="O28" i="9"/>
  <c r="N28" i="9"/>
  <c r="M28" i="9"/>
  <c r="L28" i="9"/>
  <c r="K28" i="9"/>
  <c r="J28" i="9"/>
  <c r="I28" i="9"/>
  <c r="T22" i="9"/>
  <c r="S22" i="9"/>
  <c r="R22" i="9"/>
  <c r="Q22" i="9"/>
  <c r="P22" i="9"/>
  <c r="O22" i="9"/>
  <c r="N22" i="9"/>
  <c r="M22" i="9"/>
  <c r="L22" i="9"/>
  <c r="K22" i="9"/>
  <c r="J22" i="9"/>
  <c r="I22" i="9"/>
  <c r="T19" i="9"/>
  <c r="S19" i="9"/>
  <c r="R19" i="9"/>
  <c r="Q19" i="9"/>
  <c r="P19" i="9"/>
  <c r="O19" i="9"/>
  <c r="N19" i="9"/>
  <c r="M19" i="9"/>
  <c r="L19" i="9"/>
  <c r="L33" i="9" s="1"/>
  <c r="K19" i="9"/>
  <c r="J19" i="9"/>
  <c r="J33" i="9" s="1"/>
  <c r="I19" i="9"/>
  <c r="T11" i="9"/>
  <c r="T33" i="9" s="1"/>
  <c r="S11" i="9"/>
  <c r="R11" i="9"/>
  <c r="R33" i="9" s="1"/>
  <c r="Q11" i="9"/>
  <c r="Q33" i="9" s="1"/>
  <c r="P11" i="9"/>
  <c r="P33" i="9" s="1"/>
  <c r="O11" i="9"/>
  <c r="N11" i="9"/>
  <c r="M11" i="9"/>
  <c r="L11" i="9"/>
  <c r="K11" i="9"/>
  <c r="J11" i="9"/>
  <c r="I11" i="9"/>
  <c r="G32" i="8"/>
  <c r="T31" i="8"/>
  <c r="S31" i="8"/>
  <c r="R31" i="8"/>
  <c r="Q31" i="8"/>
  <c r="P31" i="8"/>
  <c r="O31" i="8"/>
  <c r="N31" i="8"/>
  <c r="M31" i="8"/>
  <c r="L31" i="8"/>
  <c r="K31" i="8"/>
  <c r="J31" i="8"/>
  <c r="I31" i="8"/>
  <c r="T27" i="8"/>
  <c r="S27" i="8"/>
  <c r="R27" i="8"/>
  <c r="Q27" i="8"/>
  <c r="P27" i="8"/>
  <c r="O27" i="8"/>
  <c r="N27" i="8"/>
  <c r="M27" i="8"/>
  <c r="L27" i="8"/>
  <c r="K27" i="8"/>
  <c r="J27" i="8"/>
  <c r="I27" i="8"/>
  <c r="T21" i="8"/>
  <c r="S21" i="8"/>
  <c r="R21" i="8"/>
  <c r="Q21" i="8"/>
  <c r="P21" i="8"/>
  <c r="O21" i="8"/>
  <c r="N21" i="8"/>
  <c r="M21" i="8"/>
  <c r="L21" i="8"/>
  <c r="K21" i="8"/>
  <c r="J21" i="8"/>
  <c r="I21" i="8"/>
  <c r="T18" i="8"/>
  <c r="S18" i="8"/>
  <c r="R18" i="8"/>
  <c r="Q18" i="8"/>
  <c r="P18" i="8"/>
  <c r="O18" i="8"/>
  <c r="O32" i="8" s="1"/>
  <c r="N18" i="8"/>
  <c r="M18" i="8"/>
  <c r="L18" i="8"/>
  <c r="K18" i="8"/>
  <c r="J18" i="8"/>
  <c r="I18" i="8"/>
  <c r="T10" i="8"/>
  <c r="S10" i="8"/>
  <c r="R10" i="8"/>
  <c r="Q10" i="8"/>
  <c r="Q32" i="8" s="1"/>
  <c r="P10" i="8"/>
  <c r="O10" i="8"/>
  <c r="N10" i="8"/>
  <c r="M10" i="8"/>
  <c r="L10" i="8"/>
  <c r="K10" i="8"/>
  <c r="J10" i="8"/>
  <c r="I10" i="8"/>
  <c r="G33" i="7"/>
  <c r="T32" i="7"/>
  <c r="S32" i="7"/>
  <c r="R32" i="7"/>
  <c r="Q32" i="7"/>
  <c r="P32" i="7"/>
  <c r="O32" i="7"/>
  <c r="N32" i="7"/>
  <c r="M32" i="7"/>
  <c r="L32" i="7"/>
  <c r="K32" i="7"/>
  <c r="J32" i="7"/>
  <c r="I32" i="7"/>
  <c r="T28" i="7"/>
  <c r="S28" i="7"/>
  <c r="R28" i="7"/>
  <c r="Q28" i="7"/>
  <c r="P28" i="7"/>
  <c r="O28" i="7"/>
  <c r="N28" i="7"/>
  <c r="M28" i="7"/>
  <c r="L28" i="7"/>
  <c r="K28" i="7"/>
  <c r="J28" i="7"/>
  <c r="I28" i="7"/>
  <c r="T21" i="7"/>
  <c r="S21" i="7"/>
  <c r="R21" i="7"/>
  <c r="Q21" i="7"/>
  <c r="P21" i="7"/>
  <c r="O21" i="7"/>
  <c r="N21" i="7"/>
  <c r="M21" i="7"/>
  <c r="L21" i="7"/>
  <c r="K21" i="7"/>
  <c r="J21" i="7"/>
  <c r="I21" i="7"/>
  <c r="T18" i="7"/>
  <c r="S18" i="7"/>
  <c r="R18" i="7"/>
  <c r="Q18" i="7"/>
  <c r="P18" i="7"/>
  <c r="O18" i="7"/>
  <c r="N18" i="7"/>
  <c r="M18" i="7"/>
  <c r="L18" i="7"/>
  <c r="K18" i="7"/>
  <c r="J18" i="7"/>
  <c r="I18" i="7"/>
  <c r="T10" i="7"/>
  <c r="S10" i="7"/>
  <c r="S33" i="7" s="1"/>
  <c r="R10" i="7"/>
  <c r="Q10" i="7"/>
  <c r="P10" i="7"/>
  <c r="O10" i="7"/>
  <c r="N10" i="7"/>
  <c r="M10" i="7"/>
  <c r="L10" i="7"/>
  <c r="K10" i="7"/>
  <c r="J10" i="7"/>
  <c r="I10" i="7"/>
  <c r="G35" i="6"/>
  <c r="T34" i="6"/>
  <c r="S34" i="6"/>
  <c r="R34" i="6"/>
  <c r="Q34" i="6"/>
  <c r="P34" i="6"/>
  <c r="O34" i="6"/>
  <c r="N34" i="6"/>
  <c r="M34" i="6"/>
  <c r="L34" i="6"/>
  <c r="K34" i="6"/>
  <c r="J34" i="6"/>
  <c r="I34" i="6"/>
  <c r="T30" i="6"/>
  <c r="S30" i="6"/>
  <c r="R30" i="6"/>
  <c r="Q30" i="6"/>
  <c r="P30" i="6"/>
  <c r="O30" i="6"/>
  <c r="N30" i="6"/>
  <c r="M30" i="6"/>
  <c r="L30" i="6"/>
  <c r="K30" i="6"/>
  <c r="J30" i="6"/>
  <c r="I30" i="6"/>
  <c r="T23" i="6"/>
  <c r="S23" i="6"/>
  <c r="R23" i="6"/>
  <c r="Q23" i="6"/>
  <c r="P23" i="6"/>
  <c r="O23" i="6"/>
  <c r="N23" i="6"/>
  <c r="M23" i="6"/>
  <c r="L23" i="6"/>
  <c r="K23" i="6"/>
  <c r="J23" i="6"/>
  <c r="I23" i="6"/>
  <c r="T19" i="6"/>
  <c r="S19" i="6"/>
  <c r="R19" i="6"/>
  <c r="Q19" i="6"/>
  <c r="P19" i="6"/>
  <c r="O19" i="6"/>
  <c r="N19" i="6"/>
  <c r="M19" i="6"/>
  <c r="L19" i="6"/>
  <c r="K19" i="6"/>
  <c r="J19" i="6"/>
  <c r="I19" i="6"/>
  <c r="T11" i="6"/>
  <c r="S11" i="6"/>
  <c r="R11" i="6"/>
  <c r="Q11" i="6"/>
  <c r="P11" i="6"/>
  <c r="O11" i="6"/>
  <c r="N11" i="6"/>
  <c r="M11" i="6"/>
  <c r="L11" i="6"/>
  <c r="K11" i="6"/>
  <c r="J11" i="6"/>
  <c r="I11" i="6"/>
  <c r="G33" i="5"/>
  <c r="T32" i="5"/>
  <c r="S32" i="5"/>
  <c r="R32" i="5"/>
  <c r="Q32" i="5"/>
  <c r="P32" i="5"/>
  <c r="O32" i="5"/>
  <c r="N32" i="5"/>
  <c r="M32" i="5"/>
  <c r="L32" i="5"/>
  <c r="K32" i="5"/>
  <c r="J32" i="5"/>
  <c r="I32" i="5"/>
  <c r="T28" i="5"/>
  <c r="S28" i="5"/>
  <c r="R28" i="5"/>
  <c r="Q28" i="5"/>
  <c r="P28" i="5"/>
  <c r="O28" i="5"/>
  <c r="N28" i="5"/>
  <c r="N33" i="5" s="1"/>
  <c r="M28" i="5"/>
  <c r="L28" i="5"/>
  <c r="K28" i="5"/>
  <c r="J28" i="5"/>
  <c r="I28" i="5"/>
  <c r="T22" i="5"/>
  <c r="S22" i="5"/>
  <c r="R22" i="5"/>
  <c r="Q22" i="5"/>
  <c r="P22" i="5"/>
  <c r="O22" i="5"/>
  <c r="N22" i="5"/>
  <c r="M22" i="5"/>
  <c r="L22" i="5"/>
  <c r="K22" i="5"/>
  <c r="J22" i="5"/>
  <c r="I22" i="5"/>
  <c r="T19" i="5"/>
  <c r="S19" i="5"/>
  <c r="R19" i="5"/>
  <c r="Q19" i="5"/>
  <c r="P19" i="5"/>
  <c r="O19" i="5"/>
  <c r="N19" i="5"/>
  <c r="M19" i="5"/>
  <c r="L19" i="5"/>
  <c r="K19" i="5"/>
  <c r="J19" i="5"/>
  <c r="I19" i="5"/>
  <c r="T11" i="5"/>
  <c r="S11" i="5"/>
  <c r="R11" i="5"/>
  <c r="Q11" i="5"/>
  <c r="P11" i="5"/>
  <c r="P33" i="5" s="1"/>
  <c r="O11" i="5"/>
  <c r="N11" i="5"/>
  <c r="M11" i="5"/>
  <c r="L11" i="5"/>
  <c r="K11" i="5"/>
  <c r="J11" i="5"/>
  <c r="I11" i="5"/>
  <c r="G31" i="4"/>
  <c r="T30" i="4"/>
  <c r="S30" i="4"/>
  <c r="R30" i="4"/>
  <c r="Q30" i="4"/>
  <c r="P30" i="4"/>
  <c r="O30" i="4"/>
  <c r="N30" i="4"/>
  <c r="M30" i="4"/>
  <c r="L30" i="4"/>
  <c r="K30" i="4"/>
  <c r="J30" i="4"/>
  <c r="I30" i="4"/>
  <c r="T26" i="4"/>
  <c r="S26" i="4"/>
  <c r="R26" i="4"/>
  <c r="Q26" i="4"/>
  <c r="P26" i="4"/>
  <c r="O26" i="4"/>
  <c r="N26" i="4"/>
  <c r="M26" i="4"/>
  <c r="L26" i="4"/>
  <c r="K26" i="4"/>
  <c r="J26" i="4"/>
  <c r="I26" i="4"/>
  <c r="T21" i="4"/>
  <c r="S21" i="4"/>
  <c r="R21" i="4"/>
  <c r="Q21" i="4"/>
  <c r="P21" i="4"/>
  <c r="O21" i="4"/>
  <c r="N21" i="4"/>
  <c r="M21" i="4"/>
  <c r="L21" i="4"/>
  <c r="K21" i="4"/>
  <c r="J21" i="4"/>
  <c r="I21" i="4"/>
  <c r="T18" i="4"/>
  <c r="S18" i="4"/>
  <c r="R18" i="4"/>
  <c r="Q18" i="4"/>
  <c r="P18" i="4"/>
  <c r="O18" i="4"/>
  <c r="N18" i="4"/>
  <c r="M18" i="4"/>
  <c r="L18" i="4"/>
  <c r="K18" i="4"/>
  <c r="J18" i="4"/>
  <c r="I18" i="4"/>
  <c r="T9" i="4"/>
  <c r="S9" i="4"/>
  <c r="R9" i="4"/>
  <c r="Q9" i="4"/>
  <c r="P9" i="4"/>
  <c r="O9" i="4"/>
  <c r="N9" i="4"/>
  <c r="M9" i="4"/>
  <c r="L9" i="4"/>
  <c r="K9" i="4"/>
  <c r="J9" i="4"/>
  <c r="I9" i="4"/>
  <c r="G34" i="3"/>
  <c r="T33" i="3"/>
  <c r="S33" i="3"/>
  <c r="R33" i="3"/>
  <c r="Q33" i="3"/>
  <c r="P33" i="3"/>
  <c r="O33" i="3"/>
  <c r="N33" i="3"/>
  <c r="M33" i="3"/>
  <c r="L33" i="3"/>
  <c r="K33" i="3"/>
  <c r="J33" i="3"/>
  <c r="I33" i="3"/>
  <c r="T29" i="3"/>
  <c r="S29" i="3"/>
  <c r="R29" i="3"/>
  <c r="Q29" i="3"/>
  <c r="P29" i="3"/>
  <c r="O29" i="3"/>
  <c r="N29" i="3"/>
  <c r="M29" i="3"/>
  <c r="L29" i="3"/>
  <c r="K29" i="3"/>
  <c r="J29" i="3"/>
  <c r="I29" i="3"/>
  <c r="T22" i="3"/>
  <c r="S22" i="3"/>
  <c r="R22" i="3"/>
  <c r="Q22" i="3"/>
  <c r="P22" i="3"/>
  <c r="O22" i="3"/>
  <c r="N22" i="3"/>
  <c r="M22" i="3"/>
  <c r="L22" i="3"/>
  <c r="K22" i="3"/>
  <c r="J22" i="3"/>
  <c r="I22" i="3"/>
  <c r="T18" i="3"/>
  <c r="S18" i="3"/>
  <c r="R18" i="3"/>
  <c r="Q18" i="3"/>
  <c r="P18" i="3"/>
  <c r="O18" i="3"/>
  <c r="N18" i="3"/>
  <c r="M18" i="3"/>
  <c r="L18" i="3"/>
  <c r="K18" i="3"/>
  <c r="J18" i="3"/>
  <c r="I18" i="3"/>
  <c r="T10" i="3"/>
  <c r="S10" i="3"/>
  <c r="R10" i="3"/>
  <c r="R34" i="3" s="1"/>
  <c r="Q10" i="3"/>
  <c r="P10" i="3"/>
  <c r="O10" i="3"/>
  <c r="N10" i="3"/>
  <c r="M10" i="3"/>
  <c r="L10" i="3"/>
  <c r="K10" i="3"/>
  <c r="J10" i="3"/>
  <c r="I10" i="3"/>
  <c r="G37" i="2"/>
  <c r="T36" i="2"/>
  <c r="S36" i="2"/>
  <c r="Q36" i="2"/>
  <c r="P36" i="2"/>
  <c r="O36" i="2"/>
  <c r="N36" i="2"/>
  <c r="M36" i="2"/>
  <c r="L36" i="2"/>
  <c r="K36" i="2"/>
  <c r="J36" i="2"/>
  <c r="I36" i="2"/>
  <c r="T32" i="2"/>
  <c r="S32" i="2"/>
  <c r="R32" i="2"/>
  <c r="Q32" i="2"/>
  <c r="P32" i="2"/>
  <c r="O32" i="2"/>
  <c r="N32" i="2"/>
  <c r="M32" i="2"/>
  <c r="L32" i="2"/>
  <c r="K32" i="2"/>
  <c r="J32" i="2"/>
  <c r="I32" i="2"/>
  <c r="T24" i="2"/>
  <c r="S24" i="2"/>
  <c r="R24" i="2"/>
  <c r="Q24" i="2"/>
  <c r="P24" i="2"/>
  <c r="O24" i="2"/>
  <c r="N24" i="2"/>
  <c r="M24" i="2"/>
  <c r="L24" i="2"/>
  <c r="K24" i="2"/>
  <c r="J24" i="2"/>
  <c r="I24" i="2"/>
  <c r="T21" i="2"/>
  <c r="S21" i="2"/>
  <c r="R21" i="2"/>
  <c r="Q21" i="2"/>
  <c r="P21" i="2"/>
  <c r="O21" i="2"/>
  <c r="N21" i="2"/>
  <c r="M21" i="2"/>
  <c r="L21" i="2"/>
  <c r="K21" i="2"/>
  <c r="J21" i="2"/>
  <c r="I21" i="2"/>
  <c r="T12" i="2"/>
  <c r="S12" i="2"/>
  <c r="R12" i="2"/>
  <c r="Q12" i="2"/>
  <c r="P12" i="2"/>
  <c r="O12" i="2"/>
  <c r="N12" i="2"/>
  <c r="M12" i="2"/>
  <c r="L12" i="2"/>
  <c r="K12" i="2"/>
  <c r="J12" i="2"/>
  <c r="I12" i="2"/>
  <c r="P32" i="8" l="1"/>
  <c r="M32" i="8"/>
  <c r="T32" i="8"/>
  <c r="S32" i="8"/>
  <c r="R32" i="8"/>
  <c r="N32" i="8"/>
  <c r="J32" i="8"/>
  <c r="S36" i="15"/>
  <c r="K36" i="15"/>
  <c r="Q36" i="15"/>
  <c r="I36" i="15"/>
  <c r="L35" i="14"/>
  <c r="P35" i="14"/>
  <c r="I35" i="14"/>
  <c r="R35" i="14"/>
  <c r="Q35" i="14"/>
  <c r="O35" i="12"/>
  <c r="N33" i="9"/>
  <c r="I33" i="5"/>
  <c r="K33" i="5"/>
  <c r="Q31" i="4"/>
  <c r="I31" i="4"/>
  <c r="J31" i="4"/>
  <c r="L31" i="4"/>
  <c r="N31" i="4"/>
  <c r="T34" i="3"/>
  <c r="Q34" i="3"/>
  <c r="O34" i="3"/>
  <c r="L34" i="3"/>
  <c r="M37" i="2"/>
  <c r="S34" i="3"/>
  <c r="J34" i="3"/>
  <c r="P36" i="15"/>
  <c r="L36" i="15"/>
  <c r="O36" i="15"/>
  <c r="N36" i="15"/>
  <c r="M36" i="15"/>
  <c r="J36" i="15"/>
  <c r="J36" i="14"/>
  <c r="K36" i="14"/>
  <c r="K34" i="13"/>
  <c r="R35" i="12"/>
  <c r="M35" i="12"/>
  <c r="L35" i="12"/>
  <c r="J35" i="12"/>
  <c r="P35" i="12"/>
  <c r="J36" i="12"/>
  <c r="K35" i="12"/>
  <c r="K36" i="12" s="1"/>
  <c r="I35" i="12"/>
  <c r="Q32" i="11"/>
  <c r="O32" i="11"/>
  <c r="K32" i="11"/>
  <c r="J32" i="11"/>
  <c r="I32" i="11"/>
  <c r="S32" i="11"/>
  <c r="M33" i="9"/>
  <c r="K33" i="9"/>
  <c r="I32" i="8"/>
  <c r="P34" i="3"/>
  <c r="N34" i="3"/>
  <c r="M34" i="3"/>
  <c r="T37" i="2"/>
  <c r="P37" i="2"/>
  <c r="R31" i="4"/>
  <c r="T31" i="4"/>
  <c r="S31" i="4"/>
  <c r="P31" i="4"/>
  <c r="O31" i="4"/>
  <c r="M31" i="4"/>
  <c r="K31" i="4"/>
  <c r="K34" i="3"/>
  <c r="I34" i="3"/>
  <c r="L37" i="2"/>
  <c r="K37" i="2"/>
  <c r="J37" i="2"/>
  <c r="J38" i="2" s="1"/>
  <c r="S37" i="2"/>
  <c r="R37" i="2"/>
  <c r="O37" i="2"/>
  <c r="N37" i="2"/>
  <c r="Q37" i="2"/>
  <c r="I37" i="2"/>
  <c r="J34" i="10"/>
  <c r="K34" i="9"/>
  <c r="J34" i="9"/>
  <c r="I33" i="9"/>
  <c r="L32" i="8"/>
  <c r="J33" i="8" s="1"/>
  <c r="K32" i="8"/>
  <c r="K33" i="8" s="1"/>
  <c r="L33" i="7"/>
  <c r="K33" i="7"/>
  <c r="J33" i="7"/>
  <c r="N33" i="7"/>
  <c r="Q33" i="7"/>
  <c r="T33" i="7"/>
  <c r="O33" i="7"/>
  <c r="I33" i="7"/>
  <c r="R33" i="7"/>
  <c r="P33" i="7"/>
  <c r="M33" i="7"/>
  <c r="T33" i="5"/>
  <c r="S33" i="5"/>
  <c r="R33" i="5"/>
  <c r="Q33" i="5"/>
  <c r="O33" i="5"/>
  <c r="J33" i="5"/>
  <c r="M33" i="5"/>
  <c r="L33" i="5"/>
  <c r="J34" i="5" s="1"/>
  <c r="S35" i="6"/>
  <c r="R35" i="6"/>
  <c r="P35" i="6"/>
  <c r="O35" i="6"/>
  <c r="N35" i="6"/>
  <c r="K35" i="6"/>
  <c r="T35" i="6"/>
  <c r="M35" i="6"/>
  <c r="L35" i="6"/>
  <c r="J35" i="6"/>
  <c r="I35" i="6"/>
  <c r="Q35" i="6"/>
  <c r="J33" i="11"/>
  <c r="K33" i="11"/>
  <c r="K35" i="3" l="1"/>
  <c r="J35" i="3"/>
  <c r="K37" i="15"/>
  <c r="J32" i="4"/>
  <c r="K32" i="4"/>
  <c r="J37" i="15"/>
  <c r="K38" i="2"/>
  <c r="K34" i="10"/>
  <c r="J34" i="7"/>
  <c r="K34" i="5"/>
  <c r="K36" i="6"/>
  <c r="J36" i="6"/>
</calcChain>
</file>

<file path=xl/sharedStrings.xml><?xml version="1.0" encoding="utf-8"?>
<sst xmlns="http://schemas.openxmlformats.org/spreadsheetml/2006/main" count="1338" uniqueCount="362">
  <si>
    <t>Утверждаю</t>
  </si>
  <si>
    <t>Директор ГБОУ СО "Верхнепышминская школа-интернат им. С.А. Мартиросяна"</t>
  </si>
  <si>
    <t>«______»</t>
  </si>
  <si>
    <t>__________________ 2017 год</t>
  </si>
  <si>
    <t>_______________</t>
  </si>
  <si>
    <t>2020 год</t>
  </si>
  <si>
    <t>Н.П.Шалган</t>
  </si>
  <si>
    <t>ПРИМЕРНОЕ  14 - ДНЕВНОЕ МЕНЮ ДЛЯ ДЕТЕЙ  11-18 ЛЕТ</t>
  </si>
  <si>
    <t>Примерное 14-дневное меню на детский рацион в ЧУ ДОСЛ "Каравелла" на лето 2010 г.</t>
  </si>
  <si>
    <t>(используется "Сборник рецептур блюд и кулинарных изделий" изд. 1996 г.)</t>
  </si>
  <si>
    <t>Возрастная категория: 11-18 лет</t>
  </si>
  <si>
    <t>Наименование блюда, изделия</t>
  </si>
  <si>
    <t>Выход</t>
  </si>
  <si>
    <t>№                                             рец.</t>
  </si>
  <si>
    <t>Энергетическая ценность (ккал)</t>
  </si>
  <si>
    <t>Пищевые вещества, г</t>
  </si>
  <si>
    <t>Минеральные вещества, мг</t>
  </si>
  <si>
    <t>Витамины, мг</t>
  </si>
  <si>
    <t>Цена блюда, изделия</t>
  </si>
  <si>
    <t>Белки</t>
  </si>
  <si>
    <t>Жиры</t>
  </si>
  <si>
    <t>Углеводы</t>
  </si>
  <si>
    <t>Ca</t>
  </si>
  <si>
    <t>Mg</t>
  </si>
  <si>
    <t>P</t>
  </si>
  <si>
    <t>Fe</t>
  </si>
  <si>
    <r>
      <rPr>
        <b/>
        <sz val="10"/>
        <rFont val="Arial"/>
      </rPr>
      <t>B</t>
    </r>
    <r>
      <rPr>
        <b/>
        <vertAlign val="subscript"/>
        <sz val="10"/>
        <rFont val="Arial"/>
      </rPr>
      <t>1</t>
    </r>
  </si>
  <si>
    <t>C</t>
  </si>
  <si>
    <t>A</t>
  </si>
  <si>
    <t>E</t>
  </si>
  <si>
    <t>1-Й ДЕНЬ</t>
  </si>
  <si>
    <t xml:space="preserve">  09.00</t>
  </si>
  <si>
    <t>Каша вязкая рисовая молочная с маслом сливочным</t>
  </si>
  <si>
    <t>200/5</t>
  </si>
  <si>
    <t>174 (1)</t>
  </si>
  <si>
    <t>Омлет натуральный с маслом сливочным</t>
  </si>
  <si>
    <t>100/5</t>
  </si>
  <si>
    <t>210 (1)</t>
  </si>
  <si>
    <t>Бутерброд с маслом сливочным</t>
  </si>
  <si>
    <t>10/25</t>
  </si>
  <si>
    <t>1 (1)</t>
  </si>
  <si>
    <t>Чай с молоком и сахаром</t>
  </si>
  <si>
    <t>150/50/10</t>
  </si>
  <si>
    <t>378 (1)</t>
  </si>
  <si>
    <t>Хлеб ржаной</t>
  </si>
  <si>
    <t>1/30</t>
  </si>
  <si>
    <t xml:space="preserve">Итого завтрак </t>
  </si>
  <si>
    <t xml:space="preserve">  13.00</t>
  </si>
  <si>
    <t>Салат из св.помидоров и огурцов с зеленым луком</t>
  </si>
  <si>
    <t>100</t>
  </si>
  <si>
    <t>24 (1)</t>
  </si>
  <si>
    <t xml:space="preserve">Суп картофельный с мак. изд. </t>
  </si>
  <si>
    <t>250</t>
  </si>
  <si>
    <t>103 (1)</t>
  </si>
  <si>
    <t>Суфле из цыпленка с маслом сливочным</t>
  </si>
  <si>
    <t>299 (1)</t>
  </si>
  <si>
    <t>Рагу из овощей с соусом сметанным № 330</t>
  </si>
  <si>
    <t>200/10</t>
  </si>
  <si>
    <t>143(1)</t>
  </si>
  <si>
    <t xml:space="preserve">Компот из кураги </t>
  </si>
  <si>
    <t>200/20/15</t>
  </si>
  <si>
    <t>348 (1)</t>
  </si>
  <si>
    <t>2/30</t>
  </si>
  <si>
    <t xml:space="preserve">Хлеб пшеничный </t>
  </si>
  <si>
    <t>2/25</t>
  </si>
  <si>
    <t xml:space="preserve">Итого обед </t>
  </si>
  <si>
    <t xml:space="preserve"> 16.30</t>
  </si>
  <si>
    <t xml:space="preserve">молоко 3,2% </t>
  </si>
  <si>
    <t>200</t>
  </si>
  <si>
    <t xml:space="preserve">Итого полдник </t>
  </si>
  <si>
    <t xml:space="preserve">  19.00</t>
  </si>
  <si>
    <t>Тефтели из говядины с рисом с соусом сметанным с луком № 332</t>
  </si>
  <si>
    <t>90/30</t>
  </si>
  <si>
    <t>279(1)</t>
  </si>
  <si>
    <t>Морковь, припущенная с маслом сливочным</t>
  </si>
  <si>
    <t>180/5</t>
  </si>
  <si>
    <t>136 (1)</t>
  </si>
  <si>
    <t xml:space="preserve">Сок фруктовый </t>
  </si>
  <si>
    <t>389 (1)</t>
  </si>
  <si>
    <t>4/25</t>
  </si>
  <si>
    <t>фрукты</t>
  </si>
  <si>
    <t>185</t>
  </si>
  <si>
    <t xml:space="preserve">Итого ужин </t>
  </si>
  <si>
    <t xml:space="preserve">  20.30</t>
  </si>
  <si>
    <t>Кисло-молочный напиток</t>
  </si>
  <si>
    <t>180</t>
  </si>
  <si>
    <t>386 (1)</t>
  </si>
  <si>
    <t>1/25</t>
  </si>
  <si>
    <t xml:space="preserve">Итого 2-й ужин </t>
  </si>
  <si>
    <t>Всего за день</t>
  </si>
  <si>
    <t>Итого 1-й день:</t>
  </si>
  <si>
    <t>2-Й ДЕНЬ</t>
  </si>
  <si>
    <t>Каша из овсяных хлопьев "Геркулес" молочная с маслом сливочным</t>
  </si>
  <si>
    <t>173 (1)</t>
  </si>
  <si>
    <t>10/50</t>
  </si>
  <si>
    <t>40</t>
  </si>
  <si>
    <t>15(1)</t>
  </si>
  <si>
    <t>Какао с молоком</t>
  </si>
  <si>
    <t>200/15</t>
  </si>
  <si>
    <t>382 (1)</t>
  </si>
  <si>
    <t xml:space="preserve">Итого завтрак  </t>
  </si>
  <si>
    <t xml:space="preserve"> 13.00</t>
  </si>
  <si>
    <t xml:space="preserve">Салат из белокочанной капусты с яблоками </t>
  </si>
  <si>
    <t>46 (1)</t>
  </si>
  <si>
    <t>Борщ с капустой, картофелем и со сметаной</t>
  </si>
  <si>
    <t>250/5</t>
  </si>
  <si>
    <t>82 (1)</t>
  </si>
  <si>
    <t>Биточки рыбные  с маслом  сливочным</t>
  </si>
  <si>
    <t>234 (1)</t>
  </si>
  <si>
    <t>Картофельное пюре с маслом слив.</t>
  </si>
  <si>
    <t>128(1)</t>
  </si>
  <si>
    <t xml:space="preserve">Компот из изюма </t>
  </si>
  <si>
    <t xml:space="preserve">Итого обед  </t>
  </si>
  <si>
    <t>16.30</t>
  </si>
  <si>
    <t>вафли</t>
  </si>
  <si>
    <t>30</t>
  </si>
  <si>
    <t xml:space="preserve">сок фруктовый </t>
  </si>
  <si>
    <t xml:space="preserve">Итого полдник  </t>
  </si>
  <si>
    <t>Капуста белокочанная тушеная свежая</t>
  </si>
  <si>
    <t>235</t>
  </si>
  <si>
    <t>321(1)</t>
  </si>
  <si>
    <t>кисель</t>
  </si>
  <si>
    <t>инстр.</t>
  </si>
  <si>
    <t xml:space="preserve">Итого ужин  </t>
  </si>
  <si>
    <t>Итого 2-й день:</t>
  </si>
  <si>
    <t>3-Й ДЕНЬ</t>
  </si>
  <si>
    <t>Яйцо вареное</t>
  </si>
  <si>
    <t>209 (1)</t>
  </si>
  <si>
    <r>
      <rPr>
        <i/>
        <sz val="9"/>
        <rFont val="Arial"/>
      </rPr>
      <t>0,28</t>
    </r>
  </si>
  <si>
    <t>Суп молочный с макаронными изделиями</t>
  </si>
  <si>
    <t>300</t>
  </si>
  <si>
    <t>120 (1)</t>
  </si>
  <si>
    <t>Кофейный напиток с молоком</t>
  </si>
  <si>
    <t>379 (1)</t>
  </si>
  <si>
    <t>Салат картофельный с морковью и зеленым горошком</t>
  </si>
  <si>
    <t>40 (1)</t>
  </si>
  <si>
    <t>Щи из свежей капусты с картофелем и сметаной</t>
  </si>
  <si>
    <t>88 (1)</t>
  </si>
  <si>
    <t>Печень тушеная в соусе</t>
  </si>
  <si>
    <t>100/50</t>
  </si>
  <si>
    <t>26(1)</t>
  </si>
  <si>
    <t>180/10</t>
  </si>
  <si>
    <t xml:space="preserve">Компот из смеси сухофруктов </t>
  </si>
  <si>
    <t>349 (1)</t>
  </si>
  <si>
    <t>Запеканка из творога со сгущенным молоком</t>
  </si>
  <si>
    <t>150/30</t>
  </si>
  <si>
    <t>223 (1)</t>
  </si>
  <si>
    <t xml:space="preserve"> 19.00</t>
  </si>
  <si>
    <t>Биточки паровые из говядины с соусом молочным № 326</t>
  </si>
  <si>
    <t>100/30</t>
  </si>
  <si>
    <t>281 (1)</t>
  </si>
  <si>
    <t xml:space="preserve">Макаронные изделия отварные </t>
  </si>
  <si>
    <t>202(1)</t>
  </si>
  <si>
    <t>3/25</t>
  </si>
  <si>
    <t xml:space="preserve"> 20.30</t>
  </si>
  <si>
    <t>Итого 3-й день:</t>
  </si>
  <si>
    <t>4-Й ДЕНЬ</t>
  </si>
  <si>
    <t>Каша ячневая молочная с маслом сливочным</t>
  </si>
  <si>
    <t>60</t>
  </si>
  <si>
    <t>50</t>
  </si>
  <si>
    <t>Салат из белокочанной капусты с зеленым луком</t>
  </si>
  <si>
    <t>45 (1)</t>
  </si>
  <si>
    <t>Рассольник "Ленинградский" со сметаной</t>
  </si>
  <si>
    <t>96(1)</t>
  </si>
  <si>
    <t>Жаркое по - домашнему из говядины</t>
  </si>
  <si>
    <t>50/250</t>
  </si>
  <si>
    <t>259(1)</t>
  </si>
  <si>
    <t>Пирожок с капустой</t>
  </si>
  <si>
    <t>406(1)</t>
  </si>
  <si>
    <t>19.00</t>
  </si>
  <si>
    <t>Шницель рыбный натуральный с маслом слив.</t>
  </si>
  <si>
    <t>100/10</t>
  </si>
  <si>
    <t>235 (1)</t>
  </si>
  <si>
    <t>Овощи, припущенные с маслом</t>
  </si>
  <si>
    <t>136(1)</t>
  </si>
  <si>
    <t>Чай с лимоном и сахаром</t>
  </si>
  <si>
    <t>200/15/7</t>
  </si>
  <si>
    <t>377 (1)</t>
  </si>
  <si>
    <t xml:space="preserve">Итого 2-й ужин  </t>
  </si>
  <si>
    <t>Итого 4-й день:</t>
  </si>
  <si>
    <t>5-Й ДЕНЬ</t>
  </si>
  <si>
    <t>5-й день</t>
  </si>
  <si>
    <t>Каша гречневая жидкая молочная с маслом слив.</t>
  </si>
  <si>
    <t>183 (1)</t>
  </si>
  <si>
    <t>яйцо вареное</t>
  </si>
  <si>
    <t>209(1)</t>
  </si>
  <si>
    <t>Салат из свеклы отварной</t>
  </si>
  <si>
    <t>52 (1)</t>
  </si>
  <si>
    <t xml:space="preserve">Суп картофельный с бобовыми </t>
  </si>
  <si>
    <t>102(1)</t>
  </si>
  <si>
    <t>Картофель отварной с маслом растительным</t>
  </si>
  <si>
    <t>125(1)</t>
  </si>
  <si>
    <t>Напиток витаминизированный пром.произв.</t>
  </si>
  <si>
    <t>Итого 5-й день:</t>
  </si>
  <si>
    <t>6-Й ДЕНЬ</t>
  </si>
  <si>
    <t>Каша пшенная рассыпчатая с маслом слив.</t>
  </si>
  <si>
    <t>171 (1)</t>
  </si>
  <si>
    <t>20</t>
  </si>
  <si>
    <t>Какао с молоком сгущенным с сахаром</t>
  </si>
  <si>
    <t>383 (1)</t>
  </si>
  <si>
    <t xml:space="preserve">Суп из овощей </t>
  </si>
  <si>
    <t>99(1)</t>
  </si>
  <si>
    <t>Суфле " Рыбка"</t>
  </si>
  <si>
    <t>43 (2)</t>
  </si>
  <si>
    <t>388 (1)</t>
  </si>
  <si>
    <t>Печенье</t>
  </si>
  <si>
    <t>Фрикадельки из мяса цыпленка с маслом слив.</t>
  </si>
  <si>
    <t>297 (1)</t>
  </si>
  <si>
    <t>Свекла тушеная в молочном соусе № 326</t>
  </si>
  <si>
    <t>180/30</t>
  </si>
  <si>
    <t>140 (1)</t>
  </si>
  <si>
    <t>Итого 6-й день:</t>
  </si>
  <si>
    <t>7-Й ДЕНЬ</t>
  </si>
  <si>
    <t>Салат из моркови с изюмом</t>
  </si>
  <si>
    <t>66/(1)</t>
  </si>
  <si>
    <t>71 (1)</t>
  </si>
  <si>
    <t xml:space="preserve">Суп картофельный </t>
  </si>
  <si>
    <t>97 (1)</t>
  </si>
  <si>
    <t>Гуляш из говядины</t>
  </si>
  <si>
    <t>70/50</t>
  </si>
  <si>
    <t>260(1)</t>
  </si>
  <si>
    <t>Пудинг из творога с молоком сгущенным</t>
  </si>
  <si>
    <t>222 (1)</t>
  </si>
  <si>
    <t>Котлета рыбная с маслом сливочным</t>
  </si>
  <si>
    <t>Итого 7-й день:</t>
  </si>
  <si>
    <t>8-Й ДЕНЬ</t>
  </si>
  <si>
    <t>Кофейный напиток с молоком сгущенным с сахаром</t>
  </si>
  <si>
    <t>380 (1)</t>
  </si>
  <si>
    <t xml:space="preserve">Суп с крупой и мясными фрикадельками </t>
  </si>
  <si>
    <t>250/35</t>
  </si>
  <si>
    <t>117(1)</t>
  </si>
  <si>
    <t>Кекс "Столичный"</t>
  </si>
  <si>
    <t>75</t>
  </si>
  <si>
    <t>446 (1)</t>
  </si>
  <si>
    <t>26/1)</t>
  </si>
  <si>
    <t>чай с сахаром</t>
  </si>
  <si>
    <t>376(1)</t>
  </si>
  <si>
    <t>Итого 8-й день:</t>
  </si>
  <si>
    <t>9-Й ДЕНЬ</t>
  </si>
  <si>
    <t xml:space="preserve"> 09.00</t>
  </si>
  <si>
    <t>Каша манная молочная с маслом сливочным</t>
  </si>
  <si>
    <t>181 (1)</t>
  </si>
  <si>
    <t>66 (1)</t>
  </si>
  <si>
    <t>13.00</t>
  </si>
  <si>
    <t>Рассольник домашний со сметаной</t>
  </si>
  <si>
    <t>95(1)</t>
  </si>
  <si>
    <t>Рыба отварная  с маслом сливочным</t>
  </si>
  <si>
    <t>226(1)</t>
  </si>
  <si>
    <t>Запеканка из творога с соусом яблочным № 337</t>
  </si>
  <si>
    <t>140/20</t>
  </si>
  <si>
    <t>Каша гречневая рассыпчатая</t>
  </si>
  <si>
    <t>180/6,3</t>
  </si>
  <si>
    <t>302(1)</t>
  </si>
  <si>
    <t>Цыпленок отварной с маслом слив.</t>
  </si>
  <si>
    <t>288(1)</t>
  </si>
  <si>
    <t>Итого 9-й день:</t>
  </si>
  <si>
    <t>10-Й ДЕНЬ</t>
  </si>
  <si>
    <t>Салат овощной с яблоками</t>
  </si>
  <si>
    <t>56 (1)</t>
  </si>
  <si>
    <t xml:space="preserve">Борщ со сметаной </t>
  </si>
  <si>
    <t>81(1)</t>
  </si>
  <si>
    <t xml:space="preserve">Бефстроганов </t>
  </si>
  <si>
    <t>250(1)</t>
  </si>
  <si>
    <t>Напиток из плодов шиповника</t>
  </si>
  <si>
    <t>Итого 10-й день:</t>
  </si>
  <si>
    <t>11-Й ДЕНЬ</t>
  </si>
  <si>
    <t>Каша пшенная жидкая молочная с маслом слив.</t>
  </si>
  <si>
    <t>182 (1)</t>
  </si>
  <si>
    <t>291(1)</t>
  </si>
  <si>
    <t>Итого 11-й день:</t>
  </si>
  <si>
    <t>12-Й ДЕНЬ</t>
  </si>
  <si>
    <t>Каша из овсяных хлопьев "Геркулес"  с маслом сливочным</t>
  </si>
  <si>
    <t>Шницель рыбный  натуральный с маслом сливочным</t>
  </si>
  <si>
    <t>Булочка домашняя</t>
  </si>
  <si>
    <t>424 (1)</t>
  </si>
  <si>
    <t>260 (1)</t>
  </si>
  <si>
    <t>Капуста белокочанная отварная с маслом сливочным</t>
  </si>
  <si>
    <t>129 (1)</t>
  </si>
  <si>
    <t>Итого 12-й день:</t>
  </si>
  <si>
    <t>13-Й ДЕНЬ</t>
  </si>
  <si>
    <t>Каша пшеничная молочная с маслом сливочным</t>
  </si>
  <si>
    <t>Салат картофельный с солеными огурцамии и зел.горошком</t>
  </si>
  <si>
    <t>42 (1)</t>
  </si>
  <si>
    <t>Котлеты из говядины с маслом</t>
  </si>
  <si>
    <t>268(1)</t>
  </si>
  <si>
    <t>Цыпленок тушенный в соусе сметанном с томатом №331</t>
  </si>
  <si>
    <t>290(1)</t>
  </si>
  <si>
    <t>Итого 13-й день:</t>
  </si>
  <si>
    <t>14-Й ДЕНЬ</t>
  </si>
  <si>
    <t>Салат из свеклы с сыром  (твердый сыр)</t>
  </si>
  <si>
    <t>50 (1)</t>
  </si>
  <si>
    <t>Итого 14-й день:</t>
  </si>
  <si>
    <t>"СОГЛАСОВАНО"</t>
  </si>
  <si>
    <t>"УТВЕРЖДАЮ"</t>
  </si>
  <si>
    <t xml:space="preserve">Начальник Управления социального питания </t>
  </si>
  <si>
    <t>Директор ЧУ "ДОСЛ "Каравелла"</t>
  </si>
  <si>
    <t>Правительства Санкт-Петербурга</t>
  </si>
  <si>
    <t>Н.А. Петрова</t>
  </si>
  <si>
    <t>С.А. Слепов</t>
  </si>
  <si>
    <t>"____"____________201__ г.</t>
  </si>
  <si>
    <t>Начальник Территориального отдела</t>
  </si>
  <si>
    <t xml:space="preserve">Управления Федеральной службы по надзору в сфере </t>
  </si>
  <si>
    <t>защиты прав потребителей и благополучия человека</t>
  </si>
  <si>
    <t>по Ленинградской области в Выборгском районе</t>
  </si>
  <si>
    <t>И.И. Захаров</t>
  </si>
  <si>
    <t>ПРИМЕРНОЕ ДВУХНЕДЕЛЬНОЕ МЕНЮ*</t>
  </si>
  <si>
    <t>НА ДЕТСКИЙ РАЦИОН В ЧУ "ДОСЛ "КАРАВЕЛЛА"</t>
  </si>
  <si>
    <t>НА ЛЕТО 2012 ГОДА</t>
  </si>
  <si>
    <t xml:space="preserve">(используются "Сборник рецептур блюд и кулинарных изделий" издание 1996 г. и "Сборник методических рекомендаций </t>
  </si>
  <si>
    <t>по организации питания детей и подростков в учреждениях образования Санкт-Петербурга" издание 2008 г.)</t>
  </si>
  <si>
    <r>
      <rPr>
        <b/>
        <sz val="12"/>
        <rFont val="Bookman Old Style"/>
      </rPr>
      <t xml:space="preserve">* </t>
    </r>
    <r>
      <rPr>
        <sz val="10"/>
        <rFont val="Arial Cyr"/>
      </rPr>
      <t xml:space="preserve">Разработано в соответствии с Приложением №13 к "Санитарно-эпидемиологическим требованиям к устройству, содержанию и организации режима </t>
    </r>
  </si>
  <si>
    <t>работы загородных стационарных учреждений отдыха и оздоровления детей. СанПиН 2.4.4.1204-03".</t>
  </si>
  <si>
    <t>Сыр полутвердый в ассортименте</t>
  </si>
  <si>
    <r>
      <t>B</t>
    </r>
    <r>
      <rPr>
        <b/>
        <vertAlign val="subscript"/>
        <sz val="10"/>
        <rFont val="Arial"/>
        <family val="2"/>
        <charset val="204"/>
      </rPr>
      <t>1</t>
    </r>
  </si>
  <si>
    <t>Чай с сахаром</t>
  </si>
  <si>
    <t>Сырники с морковью с молочным соусом№</t>
  </si>
  <si>
    <t xml:space="preserve"> №332</t>
  </si>
  <si>
    <t>221(1)</t>
  </si>
  <si>
    <t>Сок фруктовый</t>
  </si>
  <si>
    <t>389(1)</t>
  </si>
  <si>
    <t>Макароные изделия отварные</t>
  </si>
  <si>
    <t>424(1)</t>
  </si>
  <si>
    <t>56(1)</t>
  </si>
  <si>
    <t>377(1)</t>
  </si>
  <si>
    <t>Салат из капусты с морковью</t>
  </si>
  <si>
    <t>45(1)</t>
  </si>
  <si>
    <t>Фрукты</t>
  </si>
  <si>
    <t>Картофель жаренный из (отварного)</t>
  </si>
  <si>
    <t>146(1)</t>
  </si>
  <si>
    <t>Салат картофельный с солеными огурцами и зеленым горошком</t>
  </si>
  <si>
    <t>Салат из белокочанной капусты с морковью</t>
  </si>
  <si>
    <t>223(1)</t>
  </si>
  <si>
    <t>Пирожок с картофелем</t>
  </si>
  <si>
    <t>Кекс творожный</t>
  </si>
  <si>
    <t>447(1)</t>
  </si>
  <si>
    <t>Шницель натуральный рубленый</t>
  </si>
  <si>
    <t>90</t>
  </si>
  <si>
    <t>267(1)</t>
  </si>
  <si>
    <t>Рыба, тушенная с овощами.</t>
  </si>
  <si>
    <t>229 (1)</t>
  </si>
  <si>
    <t>Плов с мясом</t>
  </si>
  <si>
    <t>275</t>
  </si>
  <si>
    <t>Эапеканка из творога с соусом яблочным №337</t>
  </si>
  <si>
    <t>Цыпленок отварной с маслом сливочным</t>
  </si>
  <si>
    <t>Горошница</t>
  </si>
  <si>
    <t>198/1</t>
  </si>
  <si>
    <t>376 (1)</t>
  </si>
  <si>
    <t>Голубцы любительские с соусом сметанным с томатом и луком №333</t>
  </si>
  <si>
    <t>180/60</t>
  </si>
  <si>
    <t>Напиток витаминизированный пром. произв.</t>
  </si>
  <si>
    <t>Творог 0,1</t>
  </si>
  <si>
    <t>Ватрушка с творогом</t>
  </si>
  <si>
    <t>Вафли</t>
  </si>
  <si>
    <t>Компот из смеси сухофруктов</t>
  </si>
  <si>
    <t>349(1)</t>
  </si>
  <si>
    <t>Пирожок с яблоком</t>
  </si>
  <si>
    <t>Винегрет овощной</t>
  </si>
  <si>
    <t>10/60</t>
  </si>
  <si>
    <t>Овощи натуральные свежие (помидоры,огурцы)</t>
  </si>
  <si>
    <t>Пирожок с мясом</t>
  </si>
  <si>
    <t>.</t>
  </si>
  <si>
    <t>67(1)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</si>
</sst>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4">
    <font>
      <sz val="11"/>
      <name val="Calibri"/>
    </font>
    <font>
      <sz val="10"/>
      <name val="Arial Cyr"/>
    </font>
    <font>
      <sz val="18"/>
      <name val="Arial Cyr"/>
    </font>
    <font>
      <sz val="10"/>
      <name val="Arial"/>
    </font>
    <font>
      <b/>
      <sz val="16"/>
      <name val="Arial"/>
    </font>
    <font>
      <b/>
      <sz val="14"/>
      <name val="Arial"/>
    </font>
    <font>
      <b/>
      <sz val="11"/>
      <name val="Arial"/>
    </font>
    <font>
      <b/>
      <sz val="10"/>
      <name val="Arial"/>
    </font>
    <font>
      <b/>
      <sz val="8"/>
      <name val="Arial"/>
    </font>
    <font>
      <i/>
      <sz val="9"/>
      <name val="Arial"/>
    </font>
    <font>
      <i/>
      <sz val="8"/>
      <name val="Arial"/>
    </font>
    <font>
      <b/>
      <i/>
      <sz val="10"/>
      <name val="Arial"/>
    </font>
    <font>
      <b/>
      <i/>
      <sz val="9"/>
      <name val="Arial"/>
    </font>
    <font>
      <b/>
      <i/>
      <sz val="8"/>
      <name val="Arial"/>
    </font>
    <font>
      <b/>
      <i/>
      <sz val="12"/>
      <name val="Arial"/>
    </font>
    <font>
      <b/>
      <i/>
      <sz val="11"/>
      <name val="Arial"/>
    </font>
    <font>
      <i/>
      <sz val="10"/>
      <name val="Arial"/>
    </font>
    <font>
      <sz val="8"/>
      <name val="Arial"/>
    </font>
    <font>
      <sz val="11"/>
      <name val="Arial"/>
    </font>
    <font>
      <b/>
      <i/>
      <sz val="10"/>
      <color rgb="FF000000"/>
      <name val="Arial"/>
    </font>
    <font>
      <sz val="9"/>
      <name val="Arial"/>
    </font>
    <font>
      <b/>
      <sz val="10"/>
      <name val="Arbat"/>
    </font>
    <font>
      <b/>
      <sz val="14"/>
      <name val="Bookman Old Style"/>
    </font>
    <font>
      <sz val="12"/>
      <name val="Arial Cyr"/>
    </font>
    <font>
      <b/>
      <sz val="10"/>
      <name val="Bookman Old Style"/>
    </font>
    <font>
      <b/>
      <sz val="12"/>
      <name val="Bookman Old Style"/>
    </font>
    <font>
      <b/>
      <vertAlign val="subscript"/>
      <sz val="10"/>
      <name val="Arial"/>
    </font>
    <font>
      <b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1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5" fillId="0" borderId="8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0" fontId="10" fillId="0" borderId="19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0" fontId="3" fillId="0" borderId="34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34" xfId="0" applyNumberFormat="1" applyFont="1" applyBorder="1" applyAlignment="1">
      <alignment horizontal="center"/>
    </xf>
    <xf numFmtId="0" fontId="10" fillId="0" borderId="37" xfId="0" applyNumberFormat="1" applyFont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0" fillId="0" borderId="39" xfId="0" applyNumberFormat="1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left"/>
    </xf>
    <xf numFmtId="2" fontId="9" fillId="0" borderId="27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44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left"/>
    </xf>
    <xf numFmtId="0" fontId="10" fillId="0" borderId="46" xfId="0" applyNumberFormat="1" applyFont="1" applyBorder="1" applyAlignment="1">
      <alignment horizontal="center"/>
    </xf>
    <xf numFmtId="0" fontId="10" fillId="0" borderId="36" xfId="0" applyNumberFormat="1" applyFont="1" applyBorder="1" applyAlignment="1">
      <alignment horizontal="center"/>
    </xf>
    <xf numFmtId="0" fontId="10" fillId="0" borderId="47" xfId="0" applyNumberFormat="1" applyFont="1" applyBorder="1" applyAlignment="1">
      <alignment horizontal="center"/>
    </xf>
    <xf numFmtId="0" fontId="10" fillId="0" borderId="35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0" fontId="3" fillId="0" borderId="51" xfId="0" applyNumberFormat="1" applyFont="1" applyBorder="1" applyAlignment="1">
      <alignment horizontal="center"/>
    </xf>
    <xf numFmtId="2" fontId="9" fillId="0" borderId="49" xfId="0" applyNumberFormat="1" applyFont="1" applyBorder="1" applyAlignment="1">
      <alignment horizontal="center"/>
    </xf>
    <xf numFmtId="2" fontId="9" fillId="0" borderId="52" xfId="0" applyNumberFormat="1" applyFont="1" applyBorder="1" applyAlignment="1">
      <alignment horizontal="center"/>
    </xf>
    <xf numFmtId="2" fontId="9" fillId="0" borderId="53" xfId="0" applyNumberFormat="1" applyFont="1" applyBorder="1" applyAlignment="1">
      <alignment horizontal="center"/>
    </xf>
    <xf numFmtId="2" fontId="9" fillId="0" borderId="54" xfId="0" applyNumberFormat="1" applyFont="1" applyBorder="1" applyAlignment="1">
      <alignment horizontal="center"/>
    </xf>
    <xf numFmtId="0" fontId="10" fillId="0" borderId="55" xfId="0" applyNumberFormat="1" applyFont="1" applyBorder="1" applyAlignment="1">
      <alignment horizontal="center"/>
    </xf>
    <xf numFmtId="0" fontId="10" fillId="0" borderId="53" xfId="0" applyNumberFormat="1" applyFont="1" applyBorder="1" applyAlignment="1">
      <alignment horizontal="center"/>
    </xf>
    <xf numFmtId="0" fontId="10" fillId="0" borderId="56" xfId="0" applyNumberFormat="1" applyFont="1" applyBorder="1" applyAlignment="1">
      <alignment horizontal="center"/>
    </xf>
    <xf numFmtId="0" fontId="10" fillId="0" borderId="5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5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0" borderId="58" xfId="0" applyNumberFormat="1" applyFont="1" applyBorder="1" applyAlignment="1">
      <alignment horizontal="center"/>
    </xf>
    <xf numFmtId="2" fontId="12" fillId="0" borderId="59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0" borderId="57" xfId="0" applyNumberFormat="1" applyFont="1" applyBorder="1" applyAlignment="1">
      <alignment horizontal="center"/>
    </xf>
    <xf numFmtId="2" fontId="13" fillId="0" borderId="60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2" fontId="7" fillId="0" borderId="62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left"/>
    </xf>
    <xf numFmtId="49" fontId="3" fillId="0" borderId="30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/>
    </xf>
    <xf numFmtId="2" fontId="7" fillId="0" borderId="66" xfId="0" applyNumberFormat="1" applyFont="1" applyBorder="1" applyAlignment="1">
      <alignment horizontal="center"/>
    </xf>
    <xf numFmtId="2" fontId="9" fillId="0" borderId="63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67" xfId="0" applyNumberFormat="1" applyFont="1" applyBorder="1" applyAlignment="1">
      <alignment horizontal="center"/>
    </xf>
    <xf numFmtId="2" fontId="9" fillId="0" borderId="51" xfId="0" applyNumberFormat="1" applyFont="1" applyBorder="1" applyAlignment="1">
      <alignment horizontal="center"/>
    </xf>
    <xf numFmtId="0" fontId="10" fillId="0" borderId="68" xfId="0" applyNumberFormat="1" applyFont="1" applyBorder="1" applyAlignment="1">
      <alignment horizontal="center"/>
    </xf>
    <xf numFmtId="0" fontId="10" fillId="0" borderId="67" xfId="0" applyNumberFormat="1" applyFont="1" applyBorder="1" applyAlignment="1">
      <alignment horizontal="center"/>
    </xf>
    <xf numFmtId="0" fontId="10" fillId="0" borderId="69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2" fontId="12" fillId="0" borderId="63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67" xfId="0" applyNumberFormat="1" applyFont="1" applyBorder="1" applyAlignment="1">
      <alignment horizontal="center"/>
    </xf>
    <xf numFmtId="2" fontId="12" fillId="0" borderId="70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49" fontId="3" fillId="0" borderId="74" xfId="0" applyNumberFormat="1" applyFont="1" applyBorder="1" applyAlignment="1">
      <alignment horizontal="center"/>
    </xf>
    <xf numFmtId="49" fontId="3" fillId="0" borderId="78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164" fontId="9" fillId="0" borderId="67" xfId="0" applyNumberFormat="1" applyFont="1" applyBorder="1" applyAlignment="1">
      <alignment horizontal="center"/>
    </xf>
    <xf numFmtId="2" fontId="12" fillId="0" borderId="75" xfId="0" applyNumberFormat="1" applyFont="1" applyBorder="1" applyAlignment="1">
      <alignment horizontal="center"/>
    </xf>
    <xf numFmtId="49" fontId="3" fillId="0" borderId="75" xfId="0" applyNumberFormat="1" applyFont="1" applyBorder="1" applyAlignment="1">
      <alignment horizontal="center"/>
    </xf>
    <xf numFmtId="2" fontId="9" fillId="0" borderId="75" xfId="0" applyNumberFormat="1" applyFont="1" applyBorder="1" applyAlignment="1">
      <alignment horizontal="center"/>
    </xf>
    <xf numFmtId="2" fontId="9" fillId="0" borderId="58" xfId="0" applyNumberFormat="1" applyFont="1" applyBorder="1" applyAlignment="1">
      <alignment horizontal="center"/>
    </xf>
    <xf numFmtId="164" fontId="9" fillId="0" borderId="59" xfId="0" applyNumberFormat="1" applyFont="1" applyBorder="1" applyAlignment="1">
      <alignment horizontal="center"/>
    </xf>
    <xf numFmtId="2" fontId="9" fillId="0" borderId="57" xfId="0" applyNumberFormat="1" applyFont="1" applyBorder="1" applyAlignment="1">
      <alignment horizontal="center"/>
    </xf>
    <xf numFmtId="0" fontId="10" fillId="0" borderId="80" xfId="0" applyNumberFormat="1" applyFont="1" applyBorder="1" applyAlignment="1">
      <alignment horizontal="center"/>
    </xf>
    <xf numFmtId="0" fontId="10" fillId="0" borderId="59" xfId="0" applyNumberFormat="1" applyFont="1" applyBorder="1" applyAlignment="1">
      <alignment horizontal="center"/>
    </xf>
    <xf numFmtId="0" fontId="10" fillId="0" borderId="60" xfId="0" applyNumberFormat="1" applyFont="1" applyBorder="1" applyAlignment="1">
      <alignment horizontal="center"/>
    </xf>
    <xf numFmtId="0" fontId="10" fillId="0" borderId="58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4" fillId="0" borderId="62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right" vertical="center"/>
    </xf>
    <xf numFmtId="2" fontId="15" fillId="0" borderId="7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5" fillId="0" borderId="82" xfId="0" applyNumberFormat="1" applyFont="1" applyBorder="1" applyAlignment="1">
      <alignment horizontal="right" vertical="center"/>
    </xf>
    <xf numFmtId="2" fontId="14" fillId="0" borderId="82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2" fillId="0" borderId="85" xfId="0" applyNumberFormat="1" applyFont="1" applyBorder="1" applyAlignment="1">
      <alignment horizontal="center"/>
    </xf>
    <xf numFmtId="2" fontId="12" fillId="0" borderId="86" xfId="0" applyNumberFormat="1" applyFont="1" applyBorder="1" applyAlignment="1">
      <alignment horizontal="center"/>
    </xf>
    <xf numFmtId="2" fontId="12" fillId="0" borderId="87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89" xfId="0" applyNumberFormat="1" applyFont="1" applyBorder="1" applyAlignment="1">
      <alignment horizontal="center"/>
    </xf>
    <xf numFmtId="2" fontId="13" fillId="0" borderId="88" xfId="0" applyNumberFormat="1" applyFont="1" applyBorder="1" applyAlignment="1">
      <alignment horizontal="center"/>
    </xf>
    <xf numFmtId="2" fontId="13" fillId="0" borderId="70" xfId="0" applyNumberFormat="1" applyFont="1" applyBorder="1" applyAlignment="1">
      <alignment horizontal="center"/>
    </xf>
    <xf numFmtId="2" fontId="12" fillId="0" borderId="90" xfId="0" applyNumberFormat="1" applyFont="1" applyBorder="1" applyAlignment="1">
      <alignment horizontal="center"/>
    </xf>
    <xf numFmtId="2" fontId="12" fillId="0" borderId="20" xfId="0" applyNumberFormat="1" applyFont="1" applyBorder="1" applyAlignment="1">
      <alignment horizontal="center"/>
    </xf>
    <xf numFmtId="2" fontId="12" fillId="0" borderId="91" xfId="0" applyNumberFormat="1" applyFont="1" applyBorder="1" applyAlignment="1">
      <alignment horizontal="center"/>
    </xf>
    <xf numFmtId="49" fontId="3" fillId="0" borderId="94" xfId="0" applyNumberFormat="1" applyFont="1" applyBorder="1" applyAlignment="1">
      <alignment horizontal="center"/>
    </xf>
    <xf numFmtId="0" fontId="3" fillId="0" borderId="95" xfId="0" applyNumberFormat="1" applyFont="1" applyBorder="1" applyAlignment="1">
      <alignment horizontal="left"/>
    </xf>
    <xf numFmtId="2" fontId="7" fillId="0" borderId="95" xfId="0" applyNumberFormat="1" applyFont="1" applyBorder="1" applyAlignment="1">
      <alignment horizontal="center"/>
    </xf>
    <xf numFmtId="0" fontId="3" fillId="0" borderId="97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2" fontId="9" fillId="0" borderId="97" xfId="0" applyNumberFormat="1" applyFont="1" applyBorder="1" applyAlignment="1">
      <alignment horizontal="center"/>
    </xf>
    <xf numFmtId="2" fontId="13" fillId="0" borderId="58" xfId="0" applyNumberFormat="1" applyFont="1" applyBorder="1" applyAlignment="1">
      <alignment horizontal="center"/>
    </xf>
    <xf numFmtId="164" fontId="9" fillId="0" borderId="36" xfId="0" applyNumberFormat="1" applyFont="1" applyBorder="1" applyAlignment="1">
      <alignment horizontal="center"/>
    </xf>
    <xf numFmtId="0" fontId="3" fillId="0" borderId="89" xfId="0" applyNumberFormat="1" applyFont="1" applyBorder="1" applyAlignment="1">
      <alignment horizontal="center"/>
    </xf>
    <xf numFmtId="0" fontId="16" fillId="0" borderId="7" xfId="0" applyNumberFormat="1" applyFont="1" applyBorder="1" applyAlignment="1">
      <alignment horizontal="center" vertical="center"/>
    </xf>
    <xf numFmtId="2" fontId="7" fillId="0" borderId="82" xfId="0" applyNumberFormat="1" applyFont="1" applyBorder="1" applyAlignment="1">
      <alignment horizontal="center"/>
    </xf>
    <xf numFmtId="0" fontId="3" fillId="0" borderId="98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98" xfId="0" applyNumberFormat="1" applyFont="1" applyBorder="1" applyAlignment="1">
      <alignment horizontal="center"/>
    </xf>
    <xf numFmtId="2" fontId="9" fillId="0" borderId="70" xfId="0" applyNumberFormat="1" applyFont="1" applyBorder="1" applyAlignment="1">
      <alignment horizontal="center"/>
    </xf>
    <xf numFmtId="2" fontId="9" fillId="0" borderId="82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9" fillId="0" borderId="42" xfId="0" applyNumberFormat="1" applyFont="1" applyBorder="1" applyAlignment="1">
      <alignment horizontal="center"/>
    </xf>
    <xf numFmtId="0" fontId="9" fillId="0" borderId="44" xfId="0" applyNumberFormat="1" applyFont="1" applyBorder="1" applyAlignment="1">
      <alignment horizontal="center"/>
    </xf>
    <xf numFmtId="0" fontId="9" fillId="0" borderId="43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9" fillId="0" borderId="39" xfId="0" applyNumberFormat="1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9" fillId="0" borderId="46" xfId="0" applyNumberFormat="1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9" fillId="0" borderId="47" xfId="0" applyNumberFormat="1" applyFont="1" applyBorder="1" applyAlignment="1">
      <alignment horizontal="center"/>
    </xf>
    <xf numFmtId="0" fontId="9" fillId="0" borderId="35" xfId="0" applyNumberFormat="1" applyFont="1" applyBorder="1" applyAlignment="1">
      <alignment horizontal="center"/>
    </xf>
    <xf numFmtId="0" fontId="9" fillId="0" borderId="55" xfId="0" applyNumberFormat="1" applyFont="1" applyBorder="1" applyAlignment="1">
      <alignment horizontal="center"/>
    </xf>
    <xf numFmtId="0" fontId="9" fillId="0" borderId="53" xfId="0" applyNumberFormat="1" applyFont="1" applyBorder="1" applyAlignment="1">
      <alignment horizontal="center"/>
    </xf>
    <xf numFmtId="0" fontId="9" fillId="0" borderId="56" xfId="0" applyNumberFormat="1" applyFont="1" applyBorder="1" applyAlignment="1">
      <alignment horizontal="center"/>
    </xf>
    <xf numFmtId="0" fontId="9" fillId="0" borderId="52" xfId="0" applyNumberFormat="1" applyFont="1" applyBorder="1" applyAlignment="1">
      <alignment horizontal="center"/>
    </xf>
    <xf numFmtId="0" fontId="9" fillId="0" borderId="68" xfId="0" applyNumberFormat="1" applyFont="1" applyBorder="1" applyAlignment="1">
      <alignment horizontal="center"/>
    </xf>
    <xf numFmtId="0" fontId="9" fillId="0" borderId="67" xfId="0" applyNumberFormat="1" applyFont="1" applyBorder="1" applyAlignment="1">
      <alignment horizontal="center"/>
    </xf>
    <xf numFmtId="0" fontId="9" fillId="0" borderId="69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57" xfId="0" applyNumberFormat="1" applyFont="1" applyBorder="1" applyAlignment="1">
      <alignment horizontal="center"/>
    </xf>
    <xf numFmtId="2" fontId="12" fillId="0" borderId="60" xfId="0" applyNumberFormat="1" applyFont="1" applyBorder="1" applyAlignment="1">
      <alignment horizontal="center"/>
    </xf>
    <xf numFmtId="0" fontId="9" fillId="0" borderId="80" xfId="0" applyNumberFormat="1" applyFont="1" applyBorder="1" applyAlignment="1">
      <alignment horizontal="center"/>
    </xf>
    <xf numFmtId="0" fontId="9" fillId="0" borderId="59" xfId="0" applyNumberFormat="1" applyFont="1" applyBorder="1" applyAlignment="1">
      <alignment horizontal="center"/>
    </xf>
    <xf numFmtId="0" fontId="9" fillId="0" borderId="60" xfId="0" applyNumberFormat="1" applyFont="1" applyBorder="1" applyAlignment="1">
      <alignment horizontal="center"/>
    </xf>
    <xf numFmtId="0" fontId="9" fillId="0" borderId="58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/>
    </xf>
    <xf numFmtId="2" fontId="12" fillId="0" borderId="84" xfId="0" applyNumberFormat="1" applyFont="1" applyBorder="1" applyAlignment="1">
      <alignment horizontal="center"/>
    </xf>
    <xf numFmtId="0" fontId="18" fillId="0" borderId="36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0" fontId="19" fillId="0" borderId="62" xfId="0" applyNumberFormat="1" applyFont="1" applyBorder="1"/>
    <xf numFmtId="0" fontId="7" fillId="0" borderId="62" xfId="0" applyNumberFormat="1" applyFont="1" applyBorder="1" applyAlignment="1">
      <alignment horizontal="center"/>
    </xf>
    <xf numFmtId="0" fontId="7" fillId="0" borderId="82" xfId="0" applyNumberFormat="1" applyFont="1" applyBorder="1" applyAlignment="1">
      <alignment horizontal="center"/>
    </xf>
    <xf numFmtId="0" fontId="7" fillId="0" borderId="85" xfId="0" applyNumberFormat="1" applyFont="1" applyBorder="1" applyAlignment="1">
      <alignment horizontal="center"/>
    </xf>
    <xf numFmtId="0" fontId="3" fillId="0" borderId="102" xfId="0" applyNumberFormat="1" applyFont="1" applyBorder="1" applyAlignment="1">
      <alignment horizontal="left"/>
    </xf>
    <xf numFmtId="2" fontId="10" fillId="0" borderId="46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2" fontId="13" fillId="0" borderId="36" xfId="0" applyNumberFormat="1" applyFont="1" applyBorder="1" applyAlignment="1">
      <alignment horizontal="center"/>
    </xf>
    <xf numFmtId="1" fontId="20" fillId="0" borderId="34" xfId="0" applyNumberFormat="1" applyFont="1" applyBorder="1" applyAlignment="1">
      <alignment horizontal="center"/>
    </xf>
    <xf numFmtId="0" fontId="3" fillId="0" borderId="53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0" fontId="21" fillId="0" borderId="0" xfId="0" applyNumberFormat="1" applyFont="1"/>
    <xf numFmtId="0" fontId="21" fillId="0" borderId="0" xfId="0" applyNumberFormat="1" applyFont="1" applyAlignment="1">
      <alignment horizontal="left" vertical="top"/>
    </xf>
    <xf numFmtId="0" fontId="21" fillId="0" borderId="0" xfId="0" applyNumberFormat="1" applyFont="1" applyAlignment="1">
      <alignment horizontal="center" vertical="top"/>
    </xf>
    <xf numFmtId="0" fontId="1" fillId="0" borderId="28" xfId="0" applyNumberFormat="1" applyFont="1" applyBorder="1"/>
    <xf numFmtId="0" fontId="1" fillId="0" borderId="0" xfId="0" applyNumberFormat="1" applyFont="1" applyAlignment="1">
      <alignment horizontal="left"/>
    </xf>
    <xf numFmtId="0" fontId="23" fillId="0" borderId="0" xfId="0" applyNumberFormat="1" applyFont="1"/>
    <xf numFmtId="0" fontId="24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1" fillId="0" borderId="0" xfId="0" applyNumberFormat="1" applyFont="1"/>
    <xf numFmtId="0" fontId="3" fillId="0" borderId="25" xfId="0" applyNumberFormat="1" applyFont="1" applyBorder="1" applyAlignment="1">
      <alignment horizontal="left"/>
    </xf>
    <xf numFmtId="0" fontId="3" fillId="0" borderId="33" xfId="0" applyNumberFormat="1" applyFont="1" applyBorder="1" applyAlignment="1">
      <alignment horizontal="left"/>
    </xf>
    <xf numFmtId="0" fontId="3" fillId="0" borderId="45" xfId="0" applyNumberFormat="1" applyFont="1" applyBorder="1" applyAlignment="1">
      <alignment horizontal="left"/>
    </xf>
    <xf numFmtId="0" fontId="1" fillId="0" borderId="0" xfId="0" applyNumberFormat="1" applyFont="1"/>
    <xf numFmtId="0" fontId="3" fillId="0" borderId="77" xfId="0" applyNumberFormat="1" applyFont="1" applyBorder="1" applyAlignment="1">
      <alignment horizontal="left"/>
    </xf>
    <xf numFmtId="0" fontId="3" fillId="0" borderId="45" xfId="0" applyNumberFormat="1" applyFont="1" applyBorder="1" applyAlignment="1">
      <alignment horizontal="left"/>
    </xf>
    <xf numFmtId="0" fontId="27" fillId="0" borderId="8" xfId="0" applyNumberFormat="1" applyFont="1" applyBorder="1" applyAlignment="1">
      <alignment horizontal="center"/>
    </xf>
    <xf numFmtId="0" fontId="27" fillId="0" borderId="17" xfId="0" applyNumberFormat="1" applyFont="1" applyBorder="1" applyAlignment="1">
      <alignment horizontal="center" vertical="center" wrapText="1"/>
    </xf>
    <xf numFmtId="0" fontId="27" fillId="0" borderId="19" xfId="0" applyNumberFormat="1" applyFont="1" applyBorder="1" applyAlignment="1">
      <alignment horizontal="center" vertical="center" wrapText="1"/>
    </xf>
    <xf numFmtId="0" fontId="27" fillId="0" borderId="20" xfId="0" applyNumberFormat="1" applyFont="1" applyBorder="1" applyAlignment="1">
      <alignment horizontal="center" vertical="center" wrapText="1"/>
    </xf>
    <xf numFmtId="0" fontId="27" fillId="0" borderId="21" xfId="0" applyNumberFormat="1" applyFont="1" applyBorder="1" applyAlignment="1">
      <alignment horizontal="center" vertical="center" wrapText="1"/>
    </xf>
    <xf numFmtId="0" fontId="27" fillId="0" borderId="22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27" fillId="0" borderId="21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/>
    </xf>
    <xf numFmtId="2" fontId="27" fillId="0" borderId="28" xfId="0" applyNumberFormat="1" applyFont="1" applyBorder="1" applyAlignment="1">
      <alignment horizontal="center"/>
    </xf>
    <xf numFmtId="0" fontId="29" fillId="0" borderId="29" xfId="0" applyNumberFormat="1" applyFont="1" applyBorder="1" applyAlignment="1">
      <alignment horizontal="center"/>
    </xf>
    <xf numFmtId="2" fontId="30" fillId="0" borderId="27" xfId="0" applyNumberFormat="1" applyFont="1" applyBorder="1" applyAlignment="1">
      <alignment horizontal="center"/>
    </xf>
    <xf numFmtId="2" fontId="30" fillId="0" borderId="31" xfId="0" applyNumberFormat="1" applyFont="1" applyBorder="1" applyAlignment="1">
      <alignment horizontal="center"/>
    </xf>
    <xf numFmtId="2" fontId="30" fillId="0" borderId="38" xfId="0" applyNumberFormat="1" applyFont="1" applyBorder="1" applyAlignment="1">
      <alignment horizontal="center"/>
    </xf>
    <xf numFmtId="2" fontId="30" fillId="0" borderId="29" xfId="0" applyNumberFormat="1" applyFont="1" applyBorder="1" applyAlignment="1">
      <alignment horizontal="center"/>
    </xf>
    <xf numFmtId="0" fontId="30" fillId="0" borderId="42" xfId="0" applyNumberFormat="1" applyFont="1" applyBorder="1" applyAlignment="1">
      <alignment horizontal="center"/>
    </xf>
    <xf numFmtId="0" fontId="30" fillId="0" borderId="44" xfId="0" applyNumberFormat="1" applyFont="1" applyBorder="1" applyAlignment="1">
      <alignment horizontal="center"/>
    </xf>
    <xf numFmtId="0" fontId="30" fillId="0" borderId="43" xfId="0" applyNumberFormat="1" applyFont="1" applyBorder="1" applyAlignment="1">
      <alignment horizontal="center"/>
    </xf>
    <xf numFmtId="0" fontId="30" fillId="0" borderId="8" xfId="0" applyNumberFormat="1" applyFont="1" applyBorder="1" applyAlignment="1">
      <alignment horizontal="center"/>
    </xf>
    <xf numFmtId="0" fontId="29" fillId="0" borderId="105" xfId="0" applyNumberFormat="1" applyFont="1" applyBorder="1" applyAlignment="1">
      <alignment horizontal="left"/>
    </xf>
    <xf numFmtId="0" fontId="29" fillId="0" borderId="45" xfId="0" applyNumberFormat="1" applyFont="1" applyBorder="1" applyAlignment="1">
      <alignment horizontal="left"/>
    </xf>
    <xf numFmtId="49" fontId="29" fillId="0" borderId="24" xfId="0" applyNumberFormat="1" applyFont="1" applyBorder="1" applyAlignment="1">
      <alignment horizontal="center"/>
    </xf>
    <xf numFmtId="2" fontId="27" fillId="0" borderId="33" xfId="0" applyNumberFormat="1" applyFont="1" applyBorder="1" applyAlignment="1">
      <alignment horizontal="center"/>
    </xf>
    <xf numFmtId="0" fontId="29" fillId="0" borderId="34" xfId="0" applyNumberFormat="1" applyFont="1" applyBorder="1" applyAlignment="1">
      <alignment horizontal="center"/>
    </xf>
    <xf numFmtId="2" fontId="30" fillId="0" borderId="24" xfId="0" applyNumberFormat="1" applyFont="1" applyBorder="1" applyAlignment="1">
      <alignment horizontal="center"/>
    </xf>
    <xf numFmtId="2" fontId="30" fillId="0" borderId="35" xfId="0" applyNumberFormat="1" applyFont="1" applyBorder="1" applyAlignment="1">
      <alignment horizontal="center"/>
    </xf>
    <xf numFmtId="2" fontId="30" fillId="0" borderId="36" xfId="0" applyNumberFormat="1" applyFont="1" applyBorder="1" applyAlignment="1">
      <alignment horizontal="center"/>
    </xf>
    <xf numFmtId="1" fontId="29" fillId="0" borderId="34" xfId="0" applyNumberFormat="1" applyFont="1" applyBorder="1" applyAlignment="1">
      <alignment horizontal="center"/>
    </xf>
    <xf numFmtId="0" fontId="30" fillId="0" borderId="46" xfId="0" applyNumberFormat="1" applyFont="1" applyBorder="1" applyAlignment="1">
      <alignment horizontal="center"/>
    </xf>
    <xf numFmtId="0" fontId="30" fillId="0" borderId="36" xfId="0" applyNumberFormat="1" applyFont="1" applyBorder="1" applyAlignment="1">
      <alignment horizontal="center"/>
    </xf>
    <xf numFmtId="0" fontId="30" fillId="0" borderId="47" xfId="0" applyNumberFormat="1" applyFont="1" applyBorder="1" applyAlignment="1">
      <alignment horizontal="center"/>
    </xf>
    <xf numFmtId="0" fontId="30" fillId="0" borderId="35" xfId="0" applyNumberFormat="1" applyFont="1" applyBorder="1" applyAlignment="1">
      <alignment horizontal="center"/>
    </xf>
    <xf numFmtId="2" fontId="30" fillId="0" borderId="52" xfId="0" applyNumberFormat="1" applyFont="1" applyBorder="1" applyAlignment="1">
      <alignment horizontal="center"/>
    </xf>
    <xf numFmtId="2" fontId="30" fillId="0" borderId="53" xfId="0" applyNumberFormat="1" applyFont="1" applyBorder="1" applyAlignment="1">
      <alignment horizontal="center"/>
    </xf>
    <xf numFmtId="2" fontId="30" fillId="0" borderId="54" xfId="0" applyNumberFormat="1" applyFont="1" applyBorder="1" applyAlignment="1">
      <alignment horizontal="center"/>
    </xf>
    <xf numFmtId="0" fontId="30" fillId="0" borderId="55" xfId="0" applyNumberFormat="1" applyFont="1" applyBorder="1" applyAlignment="1">
      <alignment horizontal="center"/>
    </xf>
    <xf numFmtId="0" fontId="30" fillId="0" borderId="53" xfId="0" applyNumberFormat="1" applyFont="1" applyBorder="1" applyAlignment="1">
      <alignment horizontal="center"/>
    </xf>
    <xf numFmtId="0" fontId="30" fillId="0" borderId="56" xfId="0" applyNumberFormat="1" applyFont="1" applyBorder="1" applyAlignment="1">
      <alignment horizontal="center"/>
    </xf>
    <xf numFmtId="0" fontId="30" fillId="0" borderId="52" xfId="0" applyNumberFormat="1" applyFont="1" applyBorder="1" applyAlignment="1">
      <alignment horizontal="center"/>
    </xf>
    <xf numFmtId="49" fontId="29" fillId="0" borderId="49" xfId="0" applyNumberFormat="1" applyFont="1" applyBorder="1" applyAlignment="1">
      <alignment horizontal="center"/>
    </xf>
    <xf numFmtId="2" fontId="27" fillId="0" borderId="50" xfId="0" applyNumberFormat="1" applyFont="1" applyBorder="1" applyAlignment="1">
      <alignment horizontal="center"/>
    </xf>
    <xf numFmtId="0" fontId="29" fillId="0" borderId="51" xfId="0" applyNumberFormat="1" applyFont="1" applyBorder="1" applyAlignment="1">
      <alignment horizontal="center"/>
    </xf>
    <xf numFmtId="2" fontId="30" fillId="0" borderId="49" xfId="0" applyNumberFormat="1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2" fontId="30" fillId="0" borderId="20" xfId="0" applyNumberFormat="1" applyFont="1" applyBorder="1" applyAlignment="1">
      <alignment horizontal="center"/>
    </xf>
    <xf numFmtId="2" fontId="30" fillId="0" borderId="9" xfId="0" applyNumberFormat="1" applyFont="1" applyBorder="1" applyAlignment="1">
      <alignment horizontal="center"/>
    </xf>
    <xf numFmtId="0" fontId="30" fillId="0" borderId="22" xfId="0" applyNumberFormat="1" applyFont="1" applyBorder="1" applyAlignment="1">
      <alignment horizontal="center"/>
    </xf>
    <xf numFmtId="0" fontId="30" fillId="0" borderId="20" xfId="0" applyNumberFormat="1" applyFont="1" applyBorder="1" applyAlignment="1">
      <alignment horizontal="center"/>
    </xf>
    <xf numFmtId="0" fontId="30" fillId="0" borderId="21" xfId="0" applyNumberFormat="1" applyFont="1" applyBorder="1" applyAlignment="1">
      <alignment horizontal="center"/>
    </xf>
    <xf numFmtId="0" fontId="30" fillId="0" borderId="19" xfId="0" applyNumberFormat="1" applyFont="1" applyBorder="1" applyAlignment="1">
      <alignment horizontal="center"/>
    </xf>
    <xf numFmtId="2" fontId="27" fillId="0" borderId="0" xfId="0" applyNumberFormat="1" applyFont="1" applyAlignment="1">
      <alignment horizontal="center"/>
    </xf>
    <xf numFmtId="0" fontId="29" fillId="0" borderId="36" xfId="0" applyNumberFormat="1" applyFont="1" applyBorder="1" applyAlignment="1">
      <alignment horizontal="center"/>
    </xf>
    <xf numFmtId="2" fontId="31" fillId="0" borderId="85" xfId="0" applyNumberFormat="1" applyFont="1" applyBorder="1" applyAlignment="1">
      <alignment horizontal="center"/>
    </xf>
    <xf numFmtId="2" fontId="31" fillId="0" borderId="87" xfId="0" applyNumberFormat="1" applyFont="1" applyBorder="1" applyAlignment="1">
      <alignment horizontal="center"/>
    </xf>
    <xf numFmtId="2" fontId="31" fillId="0" borderId="88" xfId="0" applyNumberFormat="1" applyFont="1" applyBorder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89" xfId="0" applyNumberFormat="1" applyFont="1" applyBorder="1" applyAlignment="1">
      <alignment horizontal="center"/>
    </xf>
    <xf numFmtId="2" fontId="31" fillId="0" borderId="70" xfId="0" applyNumberFormat="1" applyFont="1" applyBorder="1" applyAlignment="1">
      <alignment horizontal="center"/>
    </xf>
    <xf numFmtId="2" fontId="30" fillId="0" borderId="34" xfId="0" applyNumberFormat="1" applyFont="1" applyBorder="1" applyAlignment="1">
      <alignment horizontal="center"/>
    </xf>
    <xf numFmtId="0" fontId="30" fillId="0" borderId="39" xfId="0" applyNumberFormat="1" applyFont="1" applyBorder="1" applyAlignment="1">
      <alignment horizontal="center"/>
    </xf>
    <xf numFmtId="0" fontId="29" fillId="0" borderId="77" xfId="0" applyNumberFormat="1" applyFont="1" applyBorder="1" applyAlignment="1">
      <alignment horizontal="left"/>
    </xf>
    <xf numFmtId="49" fontId="29" fillId="0" borderId="30" xfId="0" applyNumberFormat="1" applyFont="1" applyBorder="1" applyAlignment="1">
      <alignment horizontal="center"/>
    </xf>
    <xf numFmtId="2" fontId="30" fillId="0" borderId="30" xfId="0" applyNumberFormat="1" applyFont="1" applyBorder="1" applyAlignment="1">
      <alignment horizontal="center"/>
    </xf>
    <xf numFmtId="0" fontId="30" fillId="0" borderId="37" xfId="0" applyNumberFormat="1" applyFont="1" applyBorder="1" applyAlignment="1">
      <alignment horizontal="center"/>
    </xf>
    <xf numFmtId="0" fontId="30" fillId="0" borderId="38" xfId="0" applyNumberFormat="1" applyFont="1" applyBorder="1" applyAlignment="1">
      <alignment horizontal="center"/>
    </xf>
    <xf numFmtId="0" fontId="30" fillId="0" borderId="31" xfId="0" applyNumberFormat="1" applyFont="1" applyBorder="1" applyAlignment="1">
      <alignment horizontal="center"/>
    </xf>
    <xf numFmtId="49" fontId="29" fillId="0" borderId="63" xfId="0" applyNumberFormat="1" applyFont="1" applyBorder="1" applyAlignment="1">
      <alignment horizontal="center"/>
    </xf>
    <xf numFmtId="2" fontId="27" fillId="0" borderId="66" xfId="0" applyNumberFormat="1" applyFont="1" applyBorder="1" applyAlignment="1">
      <alignment horizontal="center"/>
    </xf>
    <xf numFmtId="2" fontId="30" fillId="0" borderId="63" xfId="0" applyNumberFormat="1" applyFont="1" applyBorder="1" applyAlignment="1">
      <alignment horizontal="center"/>
    </xf>
    <xf numFmtId="2" fontId="30" fillId="0" borderId="17" xfId="0" applyNumberFormat="1" applyFont="1" applyBorder="1" applyAlignment="1">
      <alignment horizontal="center"/>
    </xf>
    <xf numFmtId="2" fontId="30" fillId="0" borderId="67" xfId="0" applyNumberFormat="1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0" fontId="30" fillId="0" borderId="68" xfId="0" applyNumberFormat="1" applyFont="1" applyBorder="1" applyAlignment="1">
      <alignment horizontal="center"/>
    </xf>
    <xf numFmtId="0" fontId="30" fillId="0" borderId="67" xfId="0" applyNumberFormat="1" applyFont="1" applyBorder="1" applyAlignment="1">
      <alignment horizontal="center"/>
    </xf>
    <xf numFmtId="0" fontId="30" fillId="0" borderId="69" xfId="0" applyNumberFormat="1" applyFont="1" applyBorder="1" applyAlignment="1">
      <alignment horizontal="center"/>
    </xf>
    <xf numFmtId="0" fontId="30" fillId="0" borderId="17" xfId="0" applyNumberFormat="1" applyFont="1" applyBorder="1" applyAlignment="1">
      <alignment horizontal="center"/>
    </xf>
    <xf numFmtId="2" fontId="31" fillId="0" borderId="63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center"/>
    </xf>
    <xf numFmtId="2" fontId="31" fillId="0" borderId="2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center"/>
    </xf>
    <xf numFmtId="164" fontId="30" fillId="0" borderId="67" xfId="0" applyNumberFormat="1" applyFont="1" applyBorder="1" applyAlignment="1">
      <alignment horizontal="center"/>
    </xf>
    <xf numFmtId="49" fontId="29" fillId="0" borderId="94" xfId="0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center"/>
    </xf>
    <xf numFmtId="2" fontId="31" fillId="0" borderId="17" xfId="0" applyNumberFormat="1" applyFont="1" applyBorder="1" applyAlignment="1">
      <alignment horizontal="center"/>
    </xf>
    <xf numFmtId="2" fontId="31" fillId="0" borderId="67" xfId="0" applyNumberFormat="1" applyFont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1" fillId="0" borderId="57" xfId="0" applyNumberFormat="1" applyFont="1" applyBorder="1" applyAlignment="1">
      <alignment horizontal="center"/>
    </xf>
    <xf numFmtId="2" fontId="27" fillId="0" borderId="95" xfId="0" applyNumberFormat="1" applyFont="1" applyBorder="1" applyAlignment="1">
      <alignment horizontal="center"/>
    </xf>
    <xf numFmtId="0" fontId="29" fillId="0" borderId="97" xfId="0" applyNumberFormat="1" applyFont="1" applyBorder="1" applyAlignment="1">
      <alignment horizontal="center"/>
    </xf>
    <xf numFmtId="2" fontId="30" fillId="0" borderId="8" xfId="0" applyNumberFormat="1" applyFont="1" applyBorder="1" applyAlignment="1">
      <alignment horizontal="center"/>
    </xf>
    <xf numFmtId="2" fontId="30" fillId="0" borderId="44" xfId="0" applyNumberFormat="1" applyFont="1" applyBorder="1" applyAlignment="1">
      <alignment horizontal="center"/>
    </xf>
    <xf numFmtId="2" fontId="30" fillId="0" borderId="97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31" fillId="0" borderId="75" xfId="0" applyNumberFormat="1" applyFont="1" applyBorder="1" applyAlignment="1">
      <alignment horizontal="center"/>
    </xf>
    <xf numFmtId="2" fontId="31" fillId="0" borderId="58" xfId="0" applyNumberFormat="1" applyFont="1" applyBorder="1" applyAlignment="1">
      <alignment horizontal="center"/>
    </xf>
    <xf numFmtId="49" fontId="29" fillId="0" borderId="75" xfId="0" applyNumberFormat="1" applyFont="1" applyBorder="1" applyAlignment="1">
      <alignment horizontal="center"/>
    </xf>
    <xf numFmtId="2" fontId="27" fillId="0" borderId="58" xfId="0" applyNumberFormat="1" applyFont="1" applyBorder="1" applyAlignment="1">
      <alignment horizontal="center"/>
    </xf>
    <xf numFmtId="2" fontId="30" fillId="0" borderId="75" xfId="0" applyNumberFormat="1" applyFont="1" applyBorder="1" applyAlignment="1">
      <alignment horizontal="center"/>
    </xf>
    <xf numFmtId="2" fontId="30" fillId="0" borderId="58" xfId="0" applyNumberFormat="1" applyFont="1" applyBorder="1" applyAlignment="1">
      <alignment horizontal="center"/>
    </xf>
    <xf numFmtId="164" fontId="30" fillId="0" borderId="59" xfId="0" applyNumberFormat="1" applyFont="1" applyBorder="1" applyAlignment="1">
      <alignment horizontal="center"/>
    </xf>
    <xf numFmtId="2" fontId="30" fillId="0" borderId="57" xfId="0" applyNumberFormat="1" applyFont="1" applyBorder="1" applyAlignment="1">
      <alignment horizontal="center"/>
    </xf>
    <xf numFmtId="0" fontId="30" fillId="0" borderId="80" xfId="0" applyNumberFormat="1" applyFont="1" applyBorder="1" applyAlignment="1">
      <alignment horizontal="center"/>
    </xf>
    <xf numFmtId="0" fontId="30" fillId="0" borderId="59" xfId="0" applyNumberFormat="1" applyFont="1" applyBorder="1" applyAlignment="1">
      <alignment horizontal="center"/>
    </xf>
    <xf numFmtId="0" fontId="30" fillId="0" borderId="60" xfId="0" applyNumberFormat="1" applyFont="1" applyBorder="1" applyAlignment="1">
      <alignment horizontal="center"/>
    </xf>
    <xf numFmtId="0" fontId="30" fillId="0" borderId="58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1" fillId="0" borderId="62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right" vertical="center"/>
    </xf>
    <xf numFmtId="2" fontId="31" fillId="0" borderId="7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0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0" fontId="31" fillId="0" borderId="82" xfId="0" applyNumberFormat="1" applyFont="1" applyBorder="1" applyAlignment="1">
      <alignment horizontal="right" vertical="center"/>
    </xf>
    <xf numFmtId="2" fontId="31" fillId="0" borderId="82" xfId="0" applyNumberFormat="1" applyFont="1" applyBorder="1" applyAlignment="1">
      <alignment horizontal="center" vertical="center"/>
    </xf>
    <xf numFmtId="164" fontId="31" fillId="0" borderId="22" xfId="0" applyNumberFormat="1" applyFont="1" applyBorder="1" applyAlignment="1">
      <alignment horizontal="center" vertical="center"/>
    </xf>
    <xf numFmtId="164" fontId="31" fillId="0" borderId="20" xfId="0" applyNumberFormat="1" applyFont="1" applyBorder="1" applyAlignment="1">
      <alignment horizontal="center" vertical="center"/>
    </xf>
    <xf numFmtId="164" fontId="31" fillId="0" borderId="21" xfId="0" applyNumberFormat="1" applyFont="1" applyBorder="1" applyAlignment="1">
      <alignment horizontal="center" vertical="center"/>
    </xf>
    <xf numFmtId="0" fontId="29" fillId="0" borderId="0" xfId="0" applyNumberFormat="1" applyFont="1"/>
    <xf numFmtId="0" fontId="31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2" fontId="7" fillId="0" borderId="45" xfId="0" applyNumberFormat="1" applyFont="1" applyBorder="1" applyAlignment="1">
      <alignment horizontal="center"/>
    </xf>
    <xf numFmtId="2" fontId="9" fillId="0" borderId="73" xfId="0" applyNumberFormat="1" applyFont="1" applyBorder="1" applyAlignment="1">
      <alignment horizontal="center"/>
    </xf>
    <xf numFmtId="0" fontId="10" fillId="0" borderId="73" xfId="0" applyNumberFormat="1" applyFont="1" applyBorder="1" applyAlignment="1">
      <alignment horizontal="center"/>
    </xf>
    <xf numFmtId="2" fontId="7" fillId="0" borderId="77" xfId="0" applyNumberFormat="1" applyFont="1" applyBorder="1" applyAlignment="1">
      <alignment horizontal="center"/>
    </xf>
    <xf numFmtId="0" fontId="29" fillId="0" borderId="101" xfId="0" applyNumberFormat="1" applyFont="1" applyBorder="1" applyAlignment="1">
      <alignment horizontal="center" vertical="center"/>
    </xf>
    <xf numFmtId="0" fontId="29" fillId="0" borderId="54" xfId="0" applyNumberFormat="1" applyFont="1" applyBorder="1" applyAlignment="1">
      <alignment horizontal="center"/>
    </xf>
    <xf numFmtId="2" fontId="32" fillId="0" borderId="49" xfId="0" applyNumberFormat="1" applyFont="1" applyBorder="1" applyAlignment="1">
      <alignment horizontal="center"/>
    </xf>
    <xf numFmtId="2" fontId="32" fillId="0" borderId="52" xfId="0" applyNumberFormat="1" applyFont="1" applyBorder="1" applyAlignment="1">
      <alignment horizontal="center"/>
    </xf>
    <xf numFmtId="2" fontId="32" fillId="0" borderId="53" xfId="0" applyNumberFormat="1" applyFont="1" applyBorder="1" applyAlignment="1">
      <alignment horizontal="center"/>
    </xf>
    <xf numFmtId="2" fontId="32" fillId="0" borderId="89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2" fontId="33" fillId="0" borderId="89" xfId="0" applyNumberFormat="1" applyFont="1" applyBorder="1" applyAlignment="1">
      <alignment horizontal="center"/>
    </xf>
    <xf numFmtId="2" fontId="33" fillId="0" borderId="88" xfId="0" applyNumberFormat="1" applyFont="1" applyBorder="1" applyAlignment="1">
      <alignment horizontal="center"/>
    </xf>
    <xf numFmtId="49" fontId="29" fillId="0" borderId="78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9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9" fillId="0" borderId="48" xfId="0" applyNumberFormat="1" applyFont="1" applyBorder="1" applyAlignment="1">
      <alignment horizontal="center"/>
    </xf>
    <xf numFmtId="2" fontId="9" fillId="0" borderId="86" xfId="0" applyNumberFormat="1" applyFont="1" applyBorder="1" applyAlignment="1">
      <alignment horizontal="center"/>
    </xf>
    <xf numFmtId="2" fontId="9" fillId="0" borderId="87" xfId="0" applyNumberFormat="1" applyFont="1" applyBorder="1" applyAlignment="1">
      <alignment horizontal="center"/>
    </xf>
    <xf numFmtId="2" fontId="9" fillId="0" borderId="89" xfId="0" applyNumberFormat="1" applyFont="1" applyBorder="1" applyAlignment="1">
      <alignment horizontal="center"/>
    </xf>
    <xf numFmtId="0" fontId="10" fillId="0" borderId="106" xfId="0" applyNumberFormat="1" applyFont="1" applyBorder="1" applyAlignment="1">
      <alignment horizontal="center"/>
    </xf>
    <xf numFmtId="0" fontId="10" fillId="0" borderId="87" xfId="0" applyNumberFormat="1" applyFont="1" applyBorder="1" applyAlignment="1">
      <alignment horizontal="center"/>
    </xf>
    <xf numFmtId="0" fontId="10" fillId="0" borderId="88" xfId="0" applyNumberFormat="1" applyFont="1" applyBorder="1" applyAlignment="1">
      <alignment horizontal="center"/>
    </xf>
    <xf numFmtId="0" fontId="10" fillId="0" borderId="86" xfId="0" applyNumberFormat="1" applyFont="1" applyBorder="1" applyAlignment="1">
      <alignment horizontal="center"/>
    </xf>
    <xf numFmtId="49" fontId="29" fillId="0" borderId="48" xfId="0" applyNumberFormat="1" applyFont="1" applyBorder="1" applyAlignment="1">
      <alignment horizontal="center"/>
    </xf>
    <xf numFmtId="0" fontId="29" fillId="0" borderId="38" xfId="0" applyNumberFormat="1" applyFont="1" applyBorder="1" applyAlignment="1">
      <alignment horizontal="center"/>
    </xf>
    <xf numFmtId="49" fontId="29" fillId="0" borderId="101" xfId="0" applyNumberFormat="1" applyFont="1" applyBorder="1" applyAlignment="1">
      <alignment horizontal="center"/>
    </xf>
    <xf numFmtId="0" fontId="29" fillId="0" borderId="89" xfId="0" applyNumberFormat="1" applyFont="1" applyBorder="1" applyAlignment="1">
      <alignment horizontal="center"/>
    </xf>
    <xf numFmtId="49" fontId="29" fillId="0" borderId="74" xfId="0" applyNumberFormat="1" applyFont="1" applyBorder="1" applyAlignment="1">
      <alignment horizontal="center"/>
    </xf>
    <xf numFmtId="0" fontId="3" fillId="0" borderId="107" xfId="0" applyNumberFormat="1" applyFont="1" applyBorder="1" applyAlignment="1">
      <alignment horizontal="center"/>
    </xf>
    <xf numFmtId="2" fontId="12" fillId="0" borderId="108" xfId="0" applyNumberFormat="1" applyFont="1" applyBorder="1" applyAlignment="1">
      <alignment horizontal="center"/>
    </xf>
    <xf numFmtId="2" fontId="12" fillId="0" borderId="109" xfId="0" applyNumberFormat="1" applyFont="1" applyBorder="1" applyAlignment="1">
      <alignment horizontal="center"/>
    </xf>
    <xf numFmtId="0" fontId="1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3" fillId="0" borderId="48" xfId="0" applyNumberFormat="1" applyFont="1" applyBorder="1" applyAlignment="1">
      <alignment horizontal="left"/>
    </xf>
    <xf numFmtId="0" fontId="3" fillId="0" borderId="101" xfId="0" applyNumberFormat="1" applyFont="1" applyBorder="1" applyAlignment="1">
      <alignment horizontal="left"/>
    </xf>
    <xf numFmtId="0" fontId="1" fillId="0" borderId="0" xfId="0" applyNumberFormat="1" applyFont="1"/>
    <xf numFmtId="0" fontId="29" fillId="0" borderId="77" xfId="0" applyNumberFormat="1" applyFont="1" applyBorder="1" applyAlignment="1">
      <alignment horizontal="left"/>
    </xf>
    <xf numFmtId="2" fontId="27" fillId="0" borderId="77" xfId="0" applyNumberFormat="1" applyFont="1" applyBorder="1" applyAlignment="1">
      <alignment horizontal="center"/>
    </xf>
    <xf numFmtId="0" fontId="30" fillId="0" borderId="73" xfId="0" applyNumberFormat="1" applyFont="1" applyBorder="1" applyAlignment="1">
      <alignment horizontal="center"/>
    </xf>
    <xf numFmtId="0" fontId="1" fillId="0" borderId="0" xfId="0" applyNumberFormat="1" applyFont="1"/>
    <xf numFmtId="0" fontId="11" fillId="0" borderId="7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right" vertical="center"/>
    </xf>
    <xf numFmtId="0" fontId="14" fillId="0" borderId="11" xfId="0" applyNumberFormat="1" applyFont="1" applyBorder="1" applyAlignment="1">
      <alignment horizontal="right" vertical="center"/>
    </xf>
    <xf numFmtId="0" fontId="14" fillId="0" borderId="81" xfId="0" applyNumberFormat="1" applyFont="1" applyBorder="1" applyAlignment="1">
      <alignment horizontal="right" vertical="center"/>
    </xf>
    <xf numFmtId="0" fontId="15" fillId="0" borderId="82" xfId="0" applyNumberFormat="1" applyFont="1" applyBorder="1" applyAlignment="1">
      <alignment horizontal="right" vertical="center"/>
    </xf>
    <xf numFmtId="0" fontId="15" fillId="0" borderId="83" xfId="0" applyNumberFormat="1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center" vertical="center" textRotation="90"/>
    </xf>
    <xf numFmtId="0" fontId="8" fillId="0" borderId="32" xfId="0" applyNumberFormat="1" applyFont="1" applyBorder="1" applyAlignment="1">
      <alignment horizontal="center" vertical="center" textRotation="90"/>
    </xf>
    <xf numFmtId="0" fontId="8" fillId="0" borderId="16" xfId="0" applyNumberFormat="1" applyFont="1" applyBorder="1" applyAlignment="1">
      <alignment horizontal="center" vertical="center" textRotation="90"/>
    </xf>
    <xf numFmtId="0" fontId="3" fillId="0" borderId="74" xfId="0" applyNumberFormat="1" applyFont="1" applyBorder="1" applyAlignment="1">
      <alignment horizontal="left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8" xfId="0" applyNumberFormat="1" applyFont="1" applyBorder="1" applyAlignment="1">
      <alignment horizontal="left"/>
    </xf>
    <xf numFmtId="0" fontId="3" fillId="0" borderId="76" xfId="0" applyNumberFormat="1" applyFont="1" applyBorder="1" applyAlignment="1">
      <alignment horizontal="left"/>
    </xf>
    <xf numFmtId="0" fontId="3" fillId="0" borderId="77" xfId="0" applyNumberFormat="1" applyFont="1" applyBorder="1" applyAlignment="1">
      <alignment horizontal="left"/>
    </xf>
    <xf numFmtId="0" fontId="3" fillId="0" borderId="33" xfId="0" applyNumberFormat="1" applyFont="1" applyBorder="1" applyAlignment="1">
      <alignment horizontal="left"/>
    </xf>
    <xf numFmtId="0" fontId="3" fillId="0" borderId="45" xfId="0" applyNumberFormat="1" applyFont="1" applyBorder="1" applyAlignment="1">
      <alignment horizontal="left"/>
    </xf>
    <xf numFmtId="0" fontId="3" fillId="0" borderId="66" xfId="0" applyNumberFormat="1" applyFont="1" applyBorder="1" applyAlignment="1">
      <alignment horizontal="left"/>
    </xf>
    <xf numFmtId="0" fontId="3" fillId="0" borderId="64" xfId="0" applyNumberFormat="1" applyFont="1" applyBorder="1" applyAlignment="1">
      <alignment horizontal="left"/>
    </xf>
    <xf numFmtId="0" fontId="3" fillId="0" borderId="79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0" fontId="8" fillId="0" borderId="75" xfId="0" applyNumberFormat="1" applyFont="1" applyBorder="1" applyAlignment="1">
      <alignment horizontal="center" vertical="center" textRotation="90"/>
    </xf>
    <xf numFmtId="0" fontId="8" fillId="0" borderId="48" xfId="0" applyNumberFormat="1" applyFont="1" applyBorder="1" applyAlignment="1">
      <alignment horizontal="center" vertical="center" textRotation="90"/>
    </xf>
    <xf numFmtId="0" fontId="3" fillId="0" borderId="36" xfId="0" applyNumberFormat="1" applyFont="1" applyBorder="1" applyAlignment="1">
      <alignment horizontal="left"/>
    </xf>
    <xf numFmtId="0" fontId="3" fillId="0" borderId="73" xfId="0" applyNumberFormat="1" applyFont="1" applyBorder="1" applyAlignment="1">
      <alignment horizontal="left"/>
    </xf>
    <xf numFmtId="0" fontId="29" fillId="0" borderId="24" xfId="0" applyNumberFormat="1" applyFont="1" applyBorder="1" applyAlignment="1">
      <alignment horizontal="left"/>
    </xf>
    <xf numFmtId="0" fontId="8" fillId="0" borderId="71" xfId="0" applyNumberFormat="1" applyFont="1" applyBorder="1" applyAlignment="1">
      <alignment horizontal="center" vertical="center" textRotation="90"/>
    </xf>
    <xf numFmtId="0" fontId="8" fillId="0" borderId="72" xfId="0" applyNumberFormat="1" applyFont="1" applyBorder="1" applyAlignment="1">
      <alignment horizontal="center" vertical="center" textRotation="90"/>
    </xf>
    <xf numFmtId="0" fontId="3" fillId="0" borderId="4" xfId="0" applyNumberFormat="1" applyFont="1" applyBorder="1" applyAlignment="1">
      <alignment horizontal="left"/>
    </xf>
    <xf numFmtId="0" fontId="3" fillId="0" borderId="61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63" xfId="0" applyNumberFormat="1" applyFont="1" applyBorder="1" applyAlignment="1">
      <alignment horizontal="left"/>
    </xf>
    <xf numFmtId="0" fontId="3" fillId="0" borderId="65" xfId="0" applyNumberFormat="1" applyFont="1" applyBorder="1" applyAlignment="1">
      <alignment horizontal="left"/>
    </xf>
    <xf numFmtId="0" fontId="8" fillId="0" borderId="23" xfId="0" applyNumberFormat="1" applyFont="1" applyBorder="1" applyAlignment="1">
      <alignment horizontal="center" vertical="center" textRotation="90"/>
    </xf>
    <xf numFmtId="0" fontId="3" fillId="0" borderId="27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31" fillId="0" borderId="82" xfId="0" applyNumberFormat="1" applyFont="1" applyBorder="1" applyAlignment="1">
      <alignment horizontal="right" vertical="center"/>
    </xf>
    <xf numFmtId="0" fontId="31" fillId="0" borderId="83" xfId="0" applyNumberFormat="1" applyFont="1" applyBorder="1" applyAlignment="1">
      <alignment horizontal="right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22" xfId="0" applyNumberFormat="1" applyFont="1" applyBorder="1" applyAlignment="1">
      <alignment horizontal="right" vertical="center"/>
    </xf>
    <xf numFmtId="0" fontId="31" fillId="0" borderId="11" xfId="0" applyNumberFormat="1" applyFont="1" applyBorder="1" applyAlignment="1">
      <alignment horizontal="right" vertical="center"/>
    </xf>
    <xf numFmtId="0" fontId="31" fillId="0" borderId="81" xfId="0" applyNumberFormat="1" applyFont="1" applyBorder="1" applyAlignment="1">
      <alignment horizontal="right" vertical="center"/>
    </xf>
    <xf numFmtId="0" fontId="27" fillId="0" borderId="7" xfId="0" applyNumberFormat="1" applyFont="1" applyBorder="1" applyAlignment="1">
      <alignment horizontal="center" vertical="center" textRotation="90"/>
    </xf>
    <xf numFmtId="0" fontId="27" fillId="0" borderId="32" xfId="0" applyNumberFormat="1" applyFont="1" applyBorder="1" applyAlignment="1">
      <alignment horizontal="center" vertical="center" textRotation="90"/>
    </xf>
    <xf numFmtId="0" fontId="27" fillId="0" borderId="16" xfId="0" applyNumberFormat="1" applyFont="1" applyBorder="1" applyAlignment="1">
      <alignment horizontal="center" vertical="center" textRotation="90"/>
    </xf>
    <xf numFmtId="0" fontId="29" fillId="0" borderId="74" xfId="0" applyNumberFormat="1" applyFont="1" applyBorder="1" applyAlignment="1">
      <alignment horizontal="left"/>
    </xf>
    <xf numFmtId="0" fontId="29" fillId="0" borderId="25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28" xfId="0" applyNumberFormat="1" applyFont="1" applyBorder="1" applyAlignment="1">
      <alignment horizontal="left"/>
    </xf>
    <xf numFmtId="0" fontId="29" fillId="0" borderId="76" xfId="0" applyNumberFormat="1" applyFont="1" applyBorder="1" applyAlignment="1">
      <alignment horizontal="left"/>
    </xf>
    <xf numFmtId="0" fontId="29" fillId="0" borderId="77" xfId="0" applyNumberFormat="1" applyFont="1" applyBorder="1" applyAlignment="1">
      <alignment horizontal="left"/>
    </xf>
    <xf numFmtId="0" fontId="29" fillId="0" borderId="66" xfId="0" applyNumberFormat="1" applyFont="1" applyBorder="1" applyAlignment="1">
      <alignment horizontal="left"/>
    </xf>
    <xf numFmtId="0" fontId="29" fillId="0" borderId="64" xfId="0" applyNumberFormat="1" applyFont="1" applyBorder="1" applyAlignment="1">
      <alignment horizontal="left"/>
    </xf>
    <xf numFmtId="0" fontId="29" fillId="0" borderId="79" xfId="0" applyNumberFormat="1" applyFont="1" applyBorder="1" applyAlignment="1">
      <alignment horizontal="left"/>
    </xf>
    <xf numFmtId="0" fontId="29" fillId="0" borderId="36" xfId="0" applyNumberFormat="1" applyFont="1" applyBorder="1" applyAlignment="1">
      <alignment horizontal="left"/>
    </xf>
    <xf numFmtId="0" fontId="29" fillId="0" borderId="73" xfId="0" applyNumberFormat="1" applyFont="1" applyBorder="1" applyAlignment="1">
      <alignment horizontal="left"/>
    </xf>
    <xf numFmtId="0" fontId="29" fillId="0" borderId="95" xfId="0" applyNumberFormat="1" applyFont="1" applyBorder="1" applyAlignment="1">
      <alignment horizontal="left" wrapText="1"/>
    </xf>
    <xf numFmtId="0" fontId="29" fillId="0" borderId="40" xfId="0" applyNumberFormat="1" applyFont="1" applyBorder="1" applyAlignment="1">
      <alignment horizontal="left" wrapText="1"/>
    </xf>
    <xf numFmtId="0" fontId="29" fillId="0" borderId="96" xfId="0" applyNumberFormat="1" applyFont="1" applyBorder="1" applyAlignment="1">
      <alignment horizontal="left" wrapText="1"/>
    </xf>
    <xf numFmtId="0" fontId="27" fillId="0" borderId="23" xfId="0" applyNumberFormat="1" applyFont="1" applyBorder="1" applyAlignment="1">
      <alignment horizontal="center" vertical="center" textRotation="90"/>
    </xf>
    <xf numFmtId="0" fontId="27" fillId="0" borderId="48" xfId="0" applyNumberFormat="1" applyFont="1" applyBorder="1" applyAlignment="1">
      <alignment horizontal="center" vertical="center" textRotation="90"/>
    </xf>
    <xf numFmtId="0" fontId="27" fillId="0" borderId="4" xfId="0" applyNumberFormat="1" applyFont="1" applyBorder="1" applyAlignment="1">
      <alignment horizontal="center" vertical="center" textRotation="90"/>
    </xf>
    <xf numFmtId="0" fontId="27" fillId="0" borderId="92" xfId="0" applyNumberFormat="1" applyFont="1" applyBorder="1" applyAlignment="1">
      <alignment horizontal="center" vertical="center" textRotation="90"/>
    </xf>
    <xf numFmtId="0" fontId="27" fillId="0" borderId="93" xfId="0" applyNumberFormat="1" applyFont="1" applyBorder="1" applyAlignment="1">
      <alignment horizontal="center" vertical="center" textRotation="90"/>
    </xf>
    <xf numFmtId="0" fontId="29" fillId="0" borderId="63" xfId="0" applyNumberFormat="1" applyFont="1" applyBorder="1" applyAlignment="1">
      <alignment horizontal="left"/>
    </xf>
    <xf numFmtId="0" fontId="29" fillId="0" borderId="65" xfId="0" applyNumberFormat="1" applyFont="1" applyBorder="1" applyAlignment="1">
      <alignment horizontal="left"/>
    </xf>
    <xf numFmtId="0" fontId="29" fillId="0" borderId="7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12" xfId="0" applyNumberFormat="1" applyFont="1" applyBorder="1" applyAlignment="1">
      <alignment horizontal="left"/>
    </xf>
    <xf numFmtId="0" fontId="29" fillId="0" borderId="33" xfId="0" applyNumberFormat="1" applyFont="1" applyBorder="1" applyAlignment="1">
      <alignment horizontal="left"/>
    </xf>
    <xf numFmtId="0" fontId="29" fillId="0" borderId="45" xfId="0" applyNumberFormat="1" applyFont="1" applyBorder="1" applyAlignment="1">
      <alignment horizontal="left"/>
    </xf>
    <xf numFmtId="0" fontId="27" fillId="0" borderId="84" xfId="0" applyNumberFormat="1" applyFont="1" applyBorder="1" applyAlignment="1">
      <alignment horizontal="center" vertical="center" textRotation="90"/>
    </xf>
    <xf numFmtId="0" fontId="29" fillId="0" borderId="27" xfId="0" applyNumberFormat="1" applyFont="1" applyBorder="1" applyAlignment="1">
      <alignment horizontal="left"/>
    </xf>
    <xf numFmtId="0" fontId="29" fillId="0" borderId="40" xfId="0" applyNumberFormat="1" applyFont="1" applyBorder="1" applyAlignment="1">
      <alignment horizontal="left"/>
    </xf>
    <xf numFmtId="0" fontId="29" fillId="0" borderId="41" xfId="0" applyNumberFormat="1" applyFont="1" applyBorder="1" applyAlignment="1">
      <alignment horizontal="left"/>
    </xf>
    <xf numFmtId="0" fontId="29" fillId="0" borderId="105" xfId="0" applyNumberFormat="1" applyFont="1" applyBorder="1" applyAlignment="1">
      <alignment horizontal="left"/>
    </xf>
    <xf numFmtId="0" fontId="27" fillId="0" borderId="1" xfId="0" applyNumberFormat="1" applyFont="1" applyBorder="1"/>
    <xf numFmtId="0" fontId="27" fillId="0" borderId="2" xfId="0" applyNumberFormat="1" applyFont="1" applyBorder="1"/>
    <xf numFmtId="0" fontId="27" fillId="0" borderId="3" xfId="0" applyNumberFormat="1" applyFont="1" applyBorder="1"/>
    <xf numFmtId="0" fontId="27" fillId="0" borderId="7" xfId="0" applyNumberFormat="1" applyFont="1" applyBorder="1" applyAlignment="1">
      <alignment horizontal="center" vertical="center" wrapText="1"/>
    </xf>
    <xf numFmtId="0" fontId="27" fillId="0" borderId="11" xfId="0" applyNumberFormat="1" applyFont="1" applyBorder="1" applyAlignment="1">
      <alignment horizontal="center" vertical="center" wrapText="1"/>
    </xf>
    <xf numFmtId="0" fontId="27" fillId="0" borderId="12" xfId="0" applyNumberFormat="1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12" xfId="0" applyNumberFormat="1" applyFont="1" applyBorder="1" applyAlignment="1">
      <alignment horizontal="center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9" xfId="0" applyNumberFormat="1" applyFont="1" applyBorder="1" applyAlignment="1">
      <alignment horizontal="center" vertical="center" wrapText="1"/>
    </xf>
    <xf numFmtId="0" fontId="27" fillId="0" borderId="18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0" fontId="27" fillId="0" borderId="5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 vertical="center" wrapText="1"/>
    </xf>
    <xf numFmtId="0" fontId="8" fillId="0" borderId="84" xfId="0" applyNumberFormat="1" applyFont="1" applyBorder="1" applyAlignment="1">
      <alignment horizontal="center" vertical="center" textRotation="90"/>
    </xf>
    <xf numFmtId="0" fontId="3" fillId="0" borderId="91" xfId="0" applyNumberFormat="1" applyFont="1" applyBorder="1" applyAlignment="1">
      <alignment horizontal="left"/>
    </xf>
    <xf numFmtId="0" fontId="11" fillId="0" borderId="75" xfId="0" applyNumberFormat="1" applyFont="1" applyBorder="1" applyAlignment="1">
      <alignment horizontal="center" vertical="center"/>
    </xf>
    <xf numFmtId="0" fontId="11" fillId="0" borderId="8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8" fillId="0" borderId="110" xfId="0" applyNumberFormat="1" applyFont="1" applyBorder="1" applyAlignment="1">
      <alignment horizontal="center" vertical="center" textRotation="90"/>
    </xf>
    <xf numFmtId="0" fontId="8" fillId="0" borderId="111" xfId="0" applyNumberFormat="1" applyFont="1" applyBorder="1" applyAlignment="1">
      <alignment horizontal="center" vertical="center" textRotation="90"/>
    </xf>
    <xf numFmtId="0" fontId="8" fillId="0" borderId="112" xfId="0" applyNumberFormat="1" applyFont="1" applyBorder="1" applyAlignment="1">
      <alignment horizontal="center" vertical="center" textRotation="90"/>
    </xf>
    <xf numFmtId="0" fontId="7" fillId="0" borderId="1" xfId="0" applyNumberFormat="1" applyFont="1" applyBorder="1"/>
    <xf numFmtId="0" fontId="7" fillId="0" borderId="2" xfId="0" applyNumberFormat="1" applyFont="1" applyBorder="1"/>
    <xf numFmtId="0" fontId="7" fillId="0" borderId="3" xfId="0" applyNumberFormat="1" applyFont="1" applyBorder="1"/>
    <xf numFmtId="0" fontId="13" fillId="0" borderId="110" xfId="0" applyNumberFormat="1" applyFont="1" applyBorder="1" applyAlignment="1">
      <alignment horizontal="center" vertical="center" textRotation="90"/>
    </xf>
    <xf numFmtId="0" fontId="13" fillId="0" borderId="112" xfId="0" applyNumberFormat="1" applyFont="1" applyBorder="1" applyAlignment="1">
      <alignment horizontal="center" vertical="center" textRotation="90"/>
    </xf>
    <xf numFmtId="0" fontId="11" fillId="0" borderId="99" xfId="0" applyNumberFormat="1" applyFont="1" applyBorder="1" applyAlignment="1">
      <alignment horizontal="center" vertical="center"/>
    </xf>
    <xf numFmtId="0" fontId="11" fillId="0" borderId="100" xfId="0" applyNumberFormat="1" applyFont="1" applyBorder="1" applyAlignment="1">
      <alignment horizontal="center" vertical="center"/>
    </xf>
    <xf numFmtId="0" fontId="3" fillId="0" borderId="95" xfId="0" applyNumberFormat="1" applyFont="1" applyBorder="1" applyAlignment="1">
      <alignment horizontal="left"/>
    </xf>
    <xf numFmtId="0" fontId="3" fillId="0" borderId="96" xfId="0" applyNumberFormat="1" applyFont="1" applyBorder="1" applyAlignment="1">
      <alignment horizontal="left"/>
    </xf>
    <xf numFmtId="0" fontId="8" fillId="0" borderId="92" xfId="0" applyNumberFormat="1" applyFont="1" applyBorder="1" applyAlignment="1">
      <alignment horizontal="center" vertical="center" textRotation="90"/>
    </xf>
    <xf numFmtId="0" fontId="8" fillId="0" borderId="93" xfId="0" applyNumberFormat="1" applyFont="1" applyBorder="1" applyAlignment="1">
      <alignment horizontal="center" vertical="center" textRotation="90"/>
    </xf>
    <xf numFmtId="0" fontId="8" fillId="0" borderId="4" xfId="0" applyNumberFormat="1" applyFont="1" applyBorder="1" applyAlignment="1">
      <alignment horizontal="center" vertical="center" textRotation="90"/>
    </xf>
    <xf numFmtId="0" fontId="29" fillId="0" borderId="95" xfId="0" applyNumberFormat="1" applyFont="1" applyBorder="1" applyAlignment="1">
      <alignment horizontal="left"/>
    </xf>
    <xf numFmtId="0" fontId="3" fillId="0" borderId="103" xfId="0" applyNumberFormat="1" applyFont="1" applyBorder="1" applyAlignment="1">
      <alignment horizontal="left"/>
    </xf>
    <xf numFmtId="0" fontId="3" fillId="0" borderId="102" xfId="0" applyNumberFormat="1" applyFont="1" applyBorder="1" applyAlignment="1">
      <alignment horizontal="left"/>
    </xf>
    <xf numFmtId="0" fontId="3" fillId="0" borderId="105" xfId="0" applyNumberFormat="1" applyFont="1" applyBorder="1" applyAlignment="1">
      <alignment horizontal="left"/>
    </xf>
    <xf numFmtId="0" fontId="29" fillId="0" borderId="33" xfId="0" applyNumberFormat="1" applyFont="1" applyBorder="1" applyAlignment="1">
      <alignment horizontal="left" wrapText="1"/>
    </xf>
    <xf numFmtId="0" fontId="3" fillId="0" borderId="25" xfId="0" applyNumberFormat="1" applyFont="1" applyBorder="1" applyAlignment="1">
      <alignment horizontal="left" wrapText="1"/>
    </xf>
    <xf numFmtId="0" fontId="3" fillId="0" borderId="45" xfId="0" applyNumberFormat="1" applyFont="1" applyBorder="1" applyAlignment="1">
      <alignment horizontal="left" wrapText="1"/>
    </xf>
    <xf numFmtId="0" fontId="3" fillId="0" borderId="90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81" xfId="0" applyNumberFormat="1" applyFont="1" applyBorder="1" applyAlignment="1">
      <alignment horizontal="left"/>
    </xf>
    <xf numFmtId="0" fontId="3" fillId="0" borderId="75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104" xfId="0" applyNumberFormat="1" applyFont="1" applyBorder="1" applyAlignment="1">
      <alignment horizontal="left"/>
    </xf>
    <xf numFmtId="0" fontId="3" fillId="0" borderId="62" xfId="0" applyNumberFormat="1" applyFont="1" applyBorder="1" applyAlignment="1">
      <alignment horizontal="left"/>
    </xf>
    <xf numFmtId="0" fontId="2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left" vertical="top"/>
    </xf>
    <xf numFmtId="0" fontId="21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R21"/>
  <sheetViews>
    <sheetView workbookViewId="0"/>
  </sheetViews>
  <sheetFormatPr defaultColWidth="9" defaultRowHeight="12.75"/>
  <sheetData>
    <row r="7" spans="7:18">
      <c r="L7" s="391" t="s">
        <v>0</v>
      </c>
      <c r="M7" s="391"/>
      <c r="N7" s="391"/>
    </row>
    <row r="9" spans="7:18">
      <c r="G9" s="391" t="s">
        <v>1</v>
      </c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</row>
    <row r="11" spans="7:18">
      <c r="K11" t="s">
        <v>2</v>
      </c>
      <c r="L11" t="s">
        <v>3</v>
      </c>
      <c r="M11" t="s">
        <v>4</v>
      </c>
      <c r="N11" t="s">
        <v>5</v>
      </c>
    </row>
    <row r="13" spans="7:18">
      <c r="M13" s="391" t="s">
        <v>6</v>
      </c>
      <c r="N13" s="391"/>
    </row>
    <row r="21" spans="3:8" ht="23.25">
      <c r="C21" s="1" t="s">
        <v>7</v>
      </c>
      <c r="D21" s="1"/>
      <c r="E21" s="1"/>
      <c r="F21" s="1"/>
      <c r="G21" s="1"/>
      <c r="H21" s="1"/>
    </row>
  </sheetData>
  <mergeCells count="3">
    <mergeCell ref="L7:N7"/>
    <mergeCell ref="G9:R9"/>
    <mergeCell ref="M13:N13"/>
  </mergeCells>
  <pageMargins left="0.70000004768371604" right="0.70000004768371604" top="0.75" bottom="0.75" header="0.51180553436279297" footer="0.51180553436279297"/>
  <pageSetup paperSize="9" scale="8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L20" sqref="L20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3.140625" style="2" customWidth="1"/>
    <col min="6" max="6" width="8.7109375" style="2" customWidth="1"/>
    <col min="7" max="7" width="9.7109375" style="2" hidden="1" customWidth="1"/>
    <col min="8" max="8" width="6.7109375" style="2" customWidth="1"/>
    <col min="9" max="9" width="16" style="2" customWidth="1"/>
    <col min="10" max="11" width="9.140625" style="2" customWidth="1"/>
    <col min="12" max="12" width="11.140625" style="2" customWidth="1"/>
    <col min="13" max="13" width="9.140625" style="2" customWidth="1"/>
    <col min="14" max="15" width="7" style="2" customWidth="1"/>
    <col min="16" max="18" width="5.7109375" style="2" customWidth="1"/>
    <col min="19" max="19" width="6.140625" style="2" customWidth="1"/>
    <col min="20" max="20" width="5.710937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238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4.25" customHeight="1">
      <c r="A5" s="417" t="s">
        <v>239</v>
      </c>
      <c r="B5" s="430" t="s">
        <v>240</v>
      </c>
      <c r="C5" s="431"/>
      <c r="D5" s="431"/>
      <c r="E5" s="432"/>
      <c r="F5" s="12" t="s">
        <v>57</v>
      </c>
      <c r="G5" s="13"/>
      <c r="H5" s="14" t="s">
        <v>241</v>
      </c>
      <c r="I5" s="34">
        <v>251</v>
      </c>
      <c r="J5" s="16">
        <v>6.11</v>
      </c>
      <c r="K5" s="35">
        <v>10.72</v>
      </c>
      <c r="L5" s="17">
        <v>32.380000000000003</v>
      </c>
      <c r="M5" s="36">
        <v>133</v>
      </c>
      <c r="N5" s="38">
        <v>24.66</v>
      </c>
      <c r="O5" s="38">
        <v>134</v>
      </c>
      <c r="P5" s="37">
        <v>2.66</v>
      </c>
      <c r="Q5" s="124">
        <v>0.18</v>
      </c>
      <c r="R5" s="38">
        <v>1.33</v>
      </c>
      <c r="S5" s="38">
        <v>0.05</v>
      </c>
      <c r="T5" s="37">
        <v>0.01</v>
      </c>
    </row>
    <row r="6" spans="1:20" ht="14.25" customHeight="1">
      <c r="A6" s="401"/>
      <c r="B6" s="535" t="s">
        <v>213</v>
      </c>
      <c r="C6" s="431"/>
      <c r="D6" s="431"/>
      <c r="E6" s="536"/>
      <c r="F6" s="12" t="s">
        <v>49</v>
      </c>
      <c r="G6" s="140"/>
      <c r="H6" s="141" t="s">
        <v>242</v>
      </c>
      <c r="I6" s="34">
        <v>95.3</v>
      </c>
      <c r="J6" s="142">
        <v>1.26</v>
      </c>
      <c r="K6" s="143">
        <v>0.13</v>
      </c>
      <c r="L6" s="144">
        <v>22.28</v>
      </c>
      <c r="M6" s="36">
        <v>56</v>
      </c>
      <c r="N6" s="38">
        <v>14</v>
      </c>
      <c r="O6" s="38">
        <v>87</v>
      </c>
      <c r="P6" s="37">
        <v>1.4</v>
      </c>
      <c r="Q6" s="124">
        <v>0.05</v>
      </c>
      <c r="R6" s="38">
        <v>11</v>
      </c>
      <c r="S6" s="38">
        <v>0.14000000000000001</v>
      </c>
      <c r="T6" s="37">
        <v>0.4</v>
      </c>
    </row>
    <row r="7" spans="1:20">
      <c r="A7" s="401"/>
      <c r="B7" s="409" t="s">
        <v>97</v>
      </c>
      <c r="C7" s="404"/>
      <c r="D7" s="404"/>
      <c r="E7" s="410"/>
      <c r="F7" s="22" t="s">
        <v>98</v>
      </c>
      <c r="G7" s="23"/>
      <c r="H7" s="24" t="s">
        <v>99</v>
      </c>
      <c r="I7" s="25">
        <v>118.6</v>
      </c>
      <c r="J7" s="26">
        <v>4.08</v>
      </c>
      <c r="K7" s="27">
        <v>3.5</v>
      </c>
      <c r="L7" s="28">
        <v>17.579999999999998</v>
      </c>
      <c r="M7" s="40">
        <v>152.22</v>
      </c>
      <c r="N7" s="41">
        <v>21.34</v>
      </c>
      <c r="O7" s="41">
        <v>124.56</v>
      </c>
      <c r="P7" s="42">
        <v>0.48</v>
      </c>
      <c r="Q7" s="43">
        <v>0.06</v>
      </c>
      <c r="R7" s="41">
        <v>1.59</v>
      </c>
      <c r="S7" s="41">
        <v>0.02</v>
      </c>
      <c r="T7" s="42">
        <v>0</v>
      </c>
    </row>
    <row r="8" spans="1:20">
      <c r="A8" s="401"/>
      <c r="B8" s="426" t="s">
        <v>44</v>
      </c>
      <c r="C8" s="404"/>
      <c r="D8" s="404"/>
      <c r="E8" s="405"/>
      <c r="F8" s="44" t="s">
        <v>45</v>
      </c>
      <c r="G8" s="45"/>
      <c r="H8" s="46"/>
      <c r="I8" s="47">
        <v>52.2</v>
      </c>
      <c r="J8" s="48">
        <v>1.98</v>
      </c>
      <c r="K8" s="49">
        <v>0.36</v>
      </c>
      <c r="L8" s="50">
        <v>10</v>
      </c>
      <c r="M8" s="51">
        <v>10.5</v>
      </c>
      <c r="N8" s="52">
        <v>14.1</v>
      </c>
      <c r="O8" s="52">
        <v>47.4</v>
      </c>
      <c r="P8" s="53">
        <v>1.2</v>
      </c>
      <c r="Q8" s="54">
        <v>0.05</v>
      </c>
      <c r="R8" s="52">
        <v>0</v>
      </c>
      <c r="S8" s="41">
        <v>0</v>
      </c>
      <c r="T8" s="53">
        <v>0.7</v>
      </c>
    </row>
    <row r="9" spans="1:20" ht="15" customHeight="1">
      <c r="A9" s="402"/>
      <c r="B9" s="411" t="s">
        <v>63</v>
      </c>
      <c r="C9" s="412"/>
      <c r="D9" s="412"/>
      <c r="E9" s="413"/>
      <c r="F9" s="80" t="s">
        <v>87</v>
      </c>
      <c r="G9" s="81"/>
      <c r="H9" s="46"/>
      <c r="I9" s="82">
        <v>58.8</v>
      </c>
      <c r="J9" s="83">
        <v>1.98</v>
      </c>
      <c r="K9" s="84">
        <v>0.25</v>
      </c>
      <c r="L9" s="85">
        <v>12.1</v>
      </c>
      <c r="M9" s="86">
        <v>5.8</v>
      </c>
      <c r="N9" s="87">
        <v>8.3000000000000007</v>
      </c>
      <c r="O9" s="87">
        <v>21.7</v>
      </c>
      <c r="P9" s="88">
        <v>0.5</v>
      </c>
      <c r="Q9" s="89">
        <v>0.04</v>
      </c>
      <c r="R9" s="87">
        <v>0</v>
      </c>
      <c r="S9" s="87">
        <v>0</v>
      </c>
      <c r="T9" s="88">
        <v>0.32</v>
      </c>
    </row>
    <row r="10" spans="1:20">
      <c r="A10" s="392" t="s">
        <v>100</v>
      </c>
      <c r="B10" s="393"/>
      <c r="C10" s="393"/>
      <c r="D10" s="393"/>
      <c r="E10" s="393"/>
      <c r="F10" s="394"/>
      <c r="G10" s="55"/>
      <c r="H10" s="56"/>
      <c r="I10" s="57">
        <f t="shared" ref="I10:T10" si="0">SUM(I5:I9)</f>
        <v>575.9</v>
      </c>
      <c r="J10" s="58">
        <f t="shared" si="0"/>
        <v>15.41</v>
      </c>
      <c r="K10" s="59">
        <f t="shared" si="0"/>
        <v>14.96</v>
      </c>
      <c r="L10" s="60">
        <f t="shared" si="0"/>
        <v>94.34</v>
      </c>
      <c r="M10" s="61">
        <f t="shared" si="0"/>
        <v>357.52000000000004</v>
      </c>
      <c r="N10" s="62">
        <f t="shared" si="0"/>
        <v>82.399999999999991</v>
      </c>
      <c r="O10" s="62">
        <f t="shared" si="0"/>
        <v>414.65999999999997</v>
      </c>
      <c r="P10" s="63">
        <f t="shared" si="0"/>
        <v>6.2400000000000011</v>
      </c>
      <c r="Q10" s="61">
        <f t="shared" si="0"/>
        <v>0.37999999999999995</v>
      </c>
      <c r="R10" s="62">
        <f t="shared" si="0"/>
        <v>13.92</v>
      </c>
      <c r="S10" s="62">
        <f t="shared" si="0"/>
        <v>0.21</v>
      </c>
      <c r="T10" s="64">
        <f t="shared" si="0"/>
        <v>1.43</v>
      </c>
    </row>
    <row r="11" spans="1:20">
      <c r="A11" s="400" t="s">
        <v>243</v>
      </c>
      <c r="B11" s="421" t="s">
        <v>330</v>
      </c>
      <c r="C11" s="404"/>
      <c r="D11" s="404"/>
      <c r="E11" s="405"/>
      <c r="F11" s="22" t="s">
        <v>49</v>
      </c>
      <c r="G11" s="23"/>
      <c r="H11" s="24" t="s">
        <v>161</v>
      </c>
      <c r="I11" s="68">
        <v>59.6</v>
      </c>
      <c r="J11" s="69">
        <v>1.3</v>
      </c>
      <c r="K11" s="70">
        <v>3.2</v>
      </c>
      <c r="L11" s="151">
        <v>1.9</v>
      </c>
      <c r="M11" s="36">
        <v>8.0500000000000007</v>
      </c>
      <c r="N11" s="38">
        <v>6</v>
      </c>
      <c r="O11" s="38">
        <v>37.729999999999997</v>
      </c>
      <c r="P11" s="37">
        <v>0.4</v>
      </c>
      <c r="Q11" s="124">
        <v>0</v>
      </c>
      <c r="R11" s="38">
        <v>18.8</v>
      </c>
      <c r="S11" s="38">
        <v>0</v>
      </c>
      <c r="T11" s="37">
        <v>4.5</v>
      </c>
    </row>
    <row r="12" spans="1:20">
      <c r="A12" s="401"/>
      <c r="B12" s="426" t="s">
        <v>244</v>
      </c>
      <c r="C12" s="404"/>
      <c r="D12" s="404"/>
      <c r="E12" s="405"/>
      <c r="F12" s="75" t="s">
        <v>105</v>
      </c>
      <c r="G12" s="13"/>
      <c r="H12" s="94" t="s">
        <v>245</v>
      </c>
      <c r="I12" s="15">
        <v>114.5</v>
      </c>
      <c r="J12" s="16">
        <v>2.1</v>
      </c>
      <c r="K12" s="35">
        <v>5.09</v>
      </c>
      <c r="L12" s="17">
        <v>11.3</v>
      </c>
      <c r="M12" s="29">
        <v>189.1</v>
      </c>
      <c r="N12" s="30">
        <v>8</v>
      </c>
      <c r="O12" s="30">
        <v>195.7</v>
      </c>
      <c r="P12" s="31">
        <v>2.02</v>
      </c>
      <c r="Q12" s="32">
        <v>0.22</v>
      </c>
      <c r="R12" s="30">
        <v>19.8</v>
      </c>
      <c r="S12" s="30">
        <v>0.46</v>
      </c>
      <c r="T12" s="31">
        <v>1.1000000000000001</v>
      </c>
    </row>
    <row r="13" spans="1:20">
      <c r="A13" s="401"/>
      <c r="B13" s="406" t="s">
        <v>246</v>
      </c>
      <c r="C13" s="407"/>
      <c r="D13" s="407"/>
      <c r="E13" s="408"/>
      <c r="F13" s="75" t="s">
        <v>36</v>
      </c>
      <c r="G13" s="13"/>
      <c r="H13" s="14" t="s">
        <v>247</v>
      </c>
      <c r="I13" s="15">
        <v>148</v>
      </c>
      <c r="J13" s="16">
        <v>18.8</v>
      </c>
      <c r="K13" s="35">
        <v>7.82</v>
      </c>
      <c r="L13" s="17">
        <v>0.9</v>
      </c>
      <c r="M13" s="29">
        <v>75.66</v>
      </c>
      <c r="N13" s="30">
        <v>15.6</v>
      </c>
      <c r="O13" s="30">
        <v>138.62</v>
      </c>
      <c r="P13" s="31">
        <v>0.64</v>
      </c>
      <c r="Q13" s="32">
        <v>0.06</v>
      </c>
      <c r="R13" s="30">
        <v>0.68</v>
      </c>
      <c r="S13" s="30">
        <v>0.05</v>
      </c>
      <c r="T13" s="31">
        <v>7</v>
      </c>
    </row>
    <row r="14" spans="1:20">
      <c r="A14" s="401"/>
      <c r="B14" s="426" t="s">
        <v>151</v>
      </c>
      <c r="C14" s="404"/>
      <c r="D14" s="404"/>
      <c r="E14" s="405"/>
      <c r="F14" s="22" t="s">
        <v>85</v>
      </c>
      <c r="G14" s="23"/>
      <c r="H14" s="24" t="s">
        <v>152</v>
      </c>
      <c r="I14" s="25">
        <v>187.56</v>
      </c>
      <c r="J14" s="26">
        <v>6.79</v>
      </c>
      <c r="K14" s="27">
        <v>0.8</v>
      </c>
      <c r="L14" s="28">
        <v>38.299999999999997</v>
      </c>
      <c r="M14" s="40">
        <v>5.83</v>
      </c>
      <c r="N14" s="41">
        <v>15</v>
      </c>
      <c r="O14" s="41">
        <v>78</v>
      </c>
      <c r="P14" s="42">
        <v>0.6</v>
      </c>
      <c r="Q14" s="43">
        <v>0.03</v>
      </c>
      <c r="R14" s="41">
        <v>0</v>
      </c>
      <c r="S14" s="41">
        <v>0.03</v>
      </c>
      <c r="T14" s="42">
        <v>0.3</v>
      </c>
    </row>
    <row r="15" spans="1:20">
      <c r="A15" s="401"/>
      <c r="B15" s="409" t="s">
        <v>142</v>
      </c>
      <c r="C15" s="404"/>
      <c r="D15" s="404"/>
      <c r="E15" s="410"/>
      <c r="F15" s="22" t="s">
        <v>60</v>
      </c>
      <c r="G15" s="23"/>
      <c r="H15" s="24" t="s">
        <v>143</v>
      </c>
      <c r="I15" s="25">
        <v>132.80000000000001</v>
      </c>
      <c r="J15" s="26">
        <v>0.6</v>
      </c>
      <c r="K15" s="146">
        <v>0.1</v>
      </c>
      <c r="L15" s="28">
        <v>32.01</v>
      </c>
      <c r="M15" s="40">
        <v>32.5</v>
      </c>
      <c r="N15" s="41">
        <v>17.5</v>
      </c>
      <c r="O15" s="41">
        <v>23.4</v>
      </c>
      <c r="P15" s="42">
        <v>0.7</v>
      </c>
      <c r="Q15" s="43">
        <v>0.01</v>
      </c>
      <c r="R15" s="41">
        <v>0.7</v>
      </c>
      <c r="S15" s="41">
        <v>0</v>
      </c>
      <c r="T15" s="42">
        <v>0.1</v>
      </c>
    </row>
    <row r="16" spans="1:20">
      <c r="A16" s="401"/>
      <c r="B16" s="426" t="s">
        <v>44</v>
      </c>
      <c r="C16" s="404"/>
      <c r="D16" s="404"/>
      <c r="E16" s="405"/>
      <c r="F16" s="44" t="s">
        <v>62</v>
      </c>
      <c r="G16" s="45"/>
      <c r="H16" s="46"/>
      <c r="I16" s="47">
        <v>104.4</v>
      </c>
      <c r="J16" s="48">
        <v>3.96</v>
      </c>
      <c r="K16" s="49">
        <v>0.72</v>
      </c>
      <c r="L16" s="50">
        <v>20.04</v>
      </c>
      <c r="M16" s="51">
        <v>21</v>
      </c>
      <c r="N16" s="52">
        <v>28.2</v>
      </c>
      <c r="O16" s="52">
        <v>94.8</v>
      </c>
      <c r="P16" s="53">
        <v>2.34</v>
      </c>
      <c r="Q16" s="54">
        <v>0.1</v>
      </c>
      <c r="R16" s="52">
        <v>0</v>
      </c>
      <c r="S16" s="52">
        <v>0</v>
      </c>
      <c r="T16" s="53">
        <v>1.4</v>
      </c>
    </row>
    <row r="17" spans="1:20">
      <c r="A17" s="402"/>
      <c r="B17" s="427" t="s">
        <v>63</v>
      </c>
      <c r="C17" s="412"/>
      <c r="D17" s="412"/>
      <c r="E17" s="428"/>
      <c r="F17" s="80" t="s">
        <v>64</v>
      </c>
      <c r="G17" s="81"/>
      <c r="H17" s="46"/>
      <c r="I17" s="82">
        <v>117.5</v>
      </c>
      <c r="J17" s="83">
        <v>3.95</v>
      </c>
      <c r="K17" s="84">
        <v>0.5</v>
      </c>
      <c r="L17" s="85">
        <v>24.15</v>
      </c>
      <c r="M17" s="86">
        <v>11.5</v>
      </c>
      <c r="N17" s="87">
        <v>16.5</v>
      </c>
      <c r="O17" s="87">
        <v>43.5</v>
      </c>
      <c r="P17" s="88">
        <v>1</v>
      </c>
      <c r="Q17" s="89">
        <v>0.08</v>
      </c>
      <c r="R17" s="87">
        <v>0</v>
      </c>
      <c r="S17" s="87">
        <v>0</v>
      </c>
      <c r="T17" s="88">
        <v>0.65</v>
      </c>
    </row>
    <row r="18" spans="1:20">
      <c r="A18" s="392" t="s">
        <v>112</v>
      </c>
      <c r="B18" s="393"/>
      <c r="C18" s="393"/>
      <c r="D18" s="393"/>
      <c r="E18" s="393"/>
      <c r="F18" s="394"/>
      <c r="G18" s="81"/>
      <c r="H18" s="46"/>
      <c r="I18" s="90">
        <f t="shared" ref="I18:T18" si="1">SUM(I11:I17)</f>
        <v>864.36</v>
      </c>
      <c r="J18" s="91">
        <f t="shared" si="1"/>
        <v>37.500000000000007</v>
      </c>
      <c r="K18" s="92">
        <f t="shared" si="1"/>
        <v>18.23</v>
      </c>
      <c r="L18" s="60">
        <f t="shared" si="1"/>
        <v>128.6</v>
      </c>
      <c r="M18" s="61">
        <f t="shared" si="1"/>
        <v>343.64</v>
      </c>
      <c r="N18" s="62">
        <f t="shared" si="1"/>
        <v>106.8</v>
      </c>
      <c r="O18" s="62">
        <f t="shared" si="1"/>
        <v>611.74999999999989</v>
      </c>
      <c r="P18" s="63">
        <f t="shared" si="1"/>
        <v>7.7</v>
      </c>
      <c r="Q18" s="61">
        <f t="shared" si="1"/>
        <v>0.5</v>
      </c>
      <c r="R18" s="62">
        <f t="shared" si="1"/>
        <v>39.980000000000004</v>
      </c>
      <c r="S18" s="62">
        <f t="shared" si="1"/>
        <v>0.54</v>
      </c>
      <c r="T18" s="64">
        <f t="shared" si="1"/>
        <v>15.05</v>
      </c>
    </row>
    <row r="19" spans="1:20" ht="15.75" customHeight="1">
      <c r="A19" s="417" t="s">
        <v>66</v>
      </c>
      <c r="B19" s="414" t="s">
        <v>80</v>
      </c>
      <c r="C19" s="415"/>
      <c r="D19" s="415"/>
      <c r="E19" s="416"/>
      <c r="F19" s="80" t="s">
        <v>81</v>
      </c>
      <c r="G19" s="81"/>
      <c r="H19" s="46"/>
      <c r="I19" s="82">
        <v>71.67</v>
      </c>
      <c r="J19" s="83">
        <v>1.65</v>
      </c>
      <c r="K19" s="98">
        <v>0.4</v>
      </c>
      <c r="L19" s="85">
        <v>14.98</v>
      </c>
      <c r="M19" s="86">
        <v>38</v>
      </c>
      <c r="N19" s="87">
        <v>24</v>
      </c>
      <c r="O19" s="87">
        <v>32</v>
      </c>
      <c r="P19" s="88">
        <v>4.5999999999999996</v>
      </c>
      <c r="Q19" s="89">
        <v>0.04</v>
      </c>
      <c r="R19" s="87">
        <v>10</v>
      </c>
      <c r="S19" s="87">
        <v>0.04</v>
      </c>
      <c r="T19" s="88">
        <v>0.8</v>
      </c>
    </row>
    <row r="20" spans="1:20" ht="18" customHeight="1">
      <c r="A20" s="401"/>
      <c r="B20" s="421" t="s">
        <v>332</v>
      </c>
      <c r="C20" s="404"/>
      <c r="D20" s="404"/>
      <c r="E20" s="405"/>
      <c r="F20" s="249" t="s">
        <v>49</v>
      </c>
      <c r="G20" s="23"/>
      <c r="H20" s="376" t="s">
        <v>168</v>
      </c>
      <c r="I20" s="25">
        <v>126</v>
      </c>
      <c r="J20" s="26">
        <v>6.19</v>
      </c>
      <c r="K20" s="27">
        <v>6.09</v>
      </c>
      <c r="L20" s="28" t="s">
        <v>360</v>
      </c>
      <c r="M20" s="40">
        <v>201.48</v>
      </c>
      <c r="N20" s="41">
        <v>26.8</v>
      </c>
      <c r="O20" s="41">
        <v>243</v>
      </c>
      <c r="P20" s="42">
        <v>0.12</v>
      </c>
      <c r="Q20" s="43">
        <v>0.08</v>
      </c>
      <c r="R20" s="41">
        <v>0.89</v>
      </c>
      <c r="S20" s="41">
        <v>0.08</v>
      </c>
      <c r="T20" s="42">
        <v>2.2999999999999998</v>
      </c>
    </row>
    <row r="21" spans="1:20" s="225" customFormat="1" ht="18" customHeight="1" thickBot="1">
      <c r="A21" s="418"/>
      <c r="B21" s="247" t="s">
        <v>235</v>
      </c>
      <c r="C21" s="227"/>
      <c r="D21" s="227"/>
      <c r="E21" s="227"/>
      <c r="F21" s="377" t="s">
        <v>98</v>
      </c>
      <c r="G21" s="366"/>
      <c r="H21" s="378" t="s">
        <v>236</v>
      </c>
      <c r="I21" s="47">
        <v>60</v>
      </c>
      <c r="J21" s="48">
        <v>7.0000000000000007E-2</v>
      </c>
      <c r="K21" s="49">
        <v>0.02</v>
      </c>
      <c r="L21" s="50">
        <v>15</v>
      </c>
      <c r="M21" s="51">
        <v>0</v>
      </c>
      <c r="N21" s="52">
        <v>0</v>
      </c>
      <c r="O21" s="52">
        <v>0</v>
      </c>
      <c r="P21" s="53">
        <v>0</v>
      </c>
      <c r="Q21" s="54">
        <v>0.04</v>
      </c>
      <c r="R21" s="52">
        <v>0.03</v>
      </c>
      <c r="S21" s="52">
        <v>0.01</v>
      </c>
      <c r="T21" s="53">
        <v>0</v>
      </c>
    </row>
    <row r="22" spans="1:20" s="349" customFormat="1" ht="13.5" thickBot="1">
      <c r="A22" s="392" t="s">
        <v>69</v>
      </c>
      <c r="B22" s="393"/>
      <c r="C22" s="393"/>
      <c r="D22" s="393"/>
      <c r="E22" s="393"/>
      <c r="F22" s="394"/>
      <c r="G22" s="55"/>
      <c r="H22" s="380"/>
      <c r="I22" s="381">
        <f>SUM(I19:I21)</f>
        <v>257.67</v>
      </c>
      <c r="J22" s="381">
        <f t="shared" ref="J22:M22" si="2">SUM(J19:J21)</f>
        <v>7.91</v>
      </c>
      <c r="K22" s="381">
        <f t="shared" si="2"/>
        <v>6.51</v>
      </c>
      <c r="L22" s="381">
        <f t="shared" si="2"/>
        <v>29.98</v>
      </c>
      <c r="M22" s="381">
        <f t="shared" si="2"/>
        <v>239.48</v>
      </c>
      <c r="N22" s="381">
        <f t="shared" ref="N22" si="3">SUM(N19:N21)</f>
        <v>50.8</v>
      </c>
      <c r="O22" s="381">
        <f t="shared" ref="O22" si="4">SUM(O19:O21)</f>
        <v>275</v>
      </c>
      <c r="P22" s="381">
        <f t="shared" ref="P22:Q22" si="5">SUM(P19:P21)</f>
        <v>4.72</v>
      </c>
      <c r="Q22" s="381">
        <f t="shared" si="5"/>
        <v>0.16</v>
      </c>
      <c r="R22" s="381">
        <f t="shared" ref="R22" si="6">SUM(R19:R21)</f>
        <v>10.92</v>
      </c>
      <c r="S22" s="381">
        <f t="shared" ref="S22" si="7">SUM(S19:S21)</f>
        <v>0.13</v>
      </c>
      <c r="T22" s="382">
        <f t="shared" ref="T22" si="8">SUM(T19:T21)</f>
        <v>3.0999999999999996</v>
      </c>
    </row>
    <row r="23" spans="1:20" ht="14.25" customHeight="1">
      <c r="A23" s="429" t="s">
        <v>169</v>
      </c>
      <c r="B23" s="409" t="s">
        <v>250</v>
      </c>
      <c r="C23" s="404"/>
      <c r="D23" s="404"/>
      <c r="E23" s="410"/>
      <c r="F23" s="22" t="s">
        <v>251</v>
      </c>
      <c r="G23" s="23"/>
      <c r="H23" s="94" t="s">
        <v>252</v>
      </c>
      <c r="I23" s="15">
        <v>212.5</v>
      </c>
      <c r="J23" s="16">
        <v>10.32</v>
      </c>
      <c r="K23" s="35">
        <v>7.31</v>
      </c>
      <c r="L23" s="17">
        <v>46.37</v>
      </c>
      <c r="M23" s="29">
        <v>2.33</v>
      </c>
      <c r="N23" s="30">
        <v>4.83</v>
      </c>
      <c r="O23" s="30">
        <v>98.33</v>
      </c>
      <c r="P23" s="31">
        <v>0.5</v>
      </c>
      <c r="Q23" s="32">
        <v>0.03</v>
      </c>
      <c r="R23" s="30">
        <v>0</v>
      </c>
      <c r="S23" s="30">
        <v>0.04</v>
      </c>
      <c r="T23" s="31">
        <v>0.67</v>
      </c>
    </row>
    <row r="24" spans="1:20" s="225" customFormat="1" ht="14.25" customHeight="1">
      <c r="A24" s="418"/>
      <c r="B24" s="288" t="s">
        <v>248</v>
      </c>
      <c r="C24" s="226"/>
      <c r="D24" s="226"/>
      <c r="E24" s="226"/>
      <c r="F24" s="289" t="s">
        <v>249</v>
      </c>
      <c r="G24" s="353"/>
      <c r="H24" s="238" t="s">
        <v>331</v>
      </c>
      <c r="I24" s="15">
        <v>300.89999999999998</v>
      </c>
      <c r="J24" s="16">
        <v>19.829999999999998</v>
      </c>
      <c r="K24" s="35">
        <v>13.65</v>
      </c>
      <c r="L24" s="17">
        <v>30.56</v>
      </c>
      <c r="M24" s="29">
        <v>201.48</v>
      </c>
      <c r="N24" s="30">
        <v>26.8</v>
      </c>
      <c r="O24" s="30">
        <v>243</v>
      </c>
      <c r="P24" s="31">
        <v>0.12</v>
      </c>
      <c r="Q24" s="32">
        <v>0.08</v>
      </c>
      <c r="R24" s="30">
        <v>0.89</v>
      </c>
      <c r="S24" s="30">
        <v>0.08</v>
      </c>
      <c r="T24" s="31">
        <v>2.2999999999999998</v>
      </c>
    </row>
    <row r="25" spans="1:20" ht="14.25" customHeight="1">
      <c r="A25" s="401"/>
      <c r="B25" s="541" t="s">
        <v>253</v>
      </c>
      <c r="C25" s="431"/>
      <c r="D25" s="431"/>
      <c r="E25" s="536"/>
      <c r="F25" s="12" t="s">
        <v>171</v>
      </c>
      <c r="G25" s="140"/>
      <c r="H25" s="141" t="s">
        <v>254</v>
      </c>
      <c r="I25" s="34">
        <v>284</v>
      </c>
      <c r="J25" s="142">
        <v>22.06</v>
      </c>
      <c r="K25" s="143">
        <v>14.15</v>
      </c>
      <c r="L25" s="144">
        <v>0.48</v>
      </c>
      <c r="M25" s="29">
        <v>57</v>
      </c>
      <c r="N25" s="30">
        <v>9</v>
      </c>
      <c r="O25" s="30">
        <v>218</v>
      </c>
      <c r="P25" s="31">
        <v>1.4</v>
      </c>
      <c r="Q25" s="32">
        <v>0.1</v>
      </c>
      <c r="R25" s="30">
        <v>4</v>
      </c>
      <c r="S25" s="30">
        <v>0.24</v>
      </c>
      <c r="T25" s="31">
        <v>1.2</v>
      </c>
    </row>
    <row r="26" spans="1:20">
      <c r="A26" s="401"/>
      <c r="B26" s="488" t="s">
        <v>77</v>
      </c>
      <c r="C26" s="415"/>
      <c r="D26" s="415"/>
      <c r="E26" s="416"/>
      <c r="F26" s="249" t="s">
        <v>68</v>
      </c>
      <c r="G26" s="23"/>
      <c r="H26" s="251" t="s">
        <v>319</v>
      </c>
      <c r="I26" s="25">
        <v>100.4</v>
      </c>
      <c r="J26" s="26">
        <v>1.4</v>
      </c>
      <c r="K26" s="27">
        <v>0.4</v>
      </c>
      <c r="L26" s="28">
        <v>22.8</v>
      </c>
      <c r="M26" s="40">
        <v>34</v>
      </c>
      <c r="N26" s="41">
        <v>12</v>
      </c>
      <c r="O26" s="41">
        <v>36</v>
      </c>
      <c r="P26" s="42">
        <v>0.6</v>
      </c>
      <c r="Q26" s="43">
        <v>0.02</v>
      </c>
      <c r="R26" s="41">
        <v>14.8</v>
      </c>
      <c r="S26" s="41">
        <v>0.04</v>
      </c>
      <c r="T26" s="42">
        <v>0.2</v>
      </c>
    </row>
    <row r="27" spans="1:20">
      <c r="A27" s="418"/>
      <c r="B27" s="411" t="s">
        <v>63</v>
      </c>
      <c r="C27" s="412"/>
      <c r="D27" s="412"/>
      <c r="E27" s="413"/>
      <c r="F27" s="80" t="s">
        <v>153</v>
      </c>
      <c r="G27" s="81"/>
      <c r="H27" s="46"/>
      <c r="I27" s="82">
        <v>176</v>
      </c>
      <c r="J27" s="83">
        <v>5.9</v>
      </c>
      <c r="K27" s="84">
        <v>0.75</v>
      </c>
      <c r="L27" s="85">
        <v>36.22</v>
      </c>
      <c r="M27" s="86">
        <v>17.25</v>
      </c>
      <c r="N27" s="87">
        <v>24.75</v>
      </c>
      <c r="O27" s="87">
        <v>65.25</v>
      </c>
      <c r="P27" s="88">
        <v>1.5</v>
      </c>
      <c r="Q27" s="89">
        <v>0.12</v>
      </c>
      <c r="R27" s="87">
        <v>0</v>
      </c>
      <c r="S27" s="87">
        <v>0</v>
      </c>
      <c r="T27" s="88">
        <v>0.97</v>
      </c>
    </row>
    <row r="28" spans="1:20">
      <c r="A28" s="392" t="s">
        <v>123</v>
      </c>
      <c r="B28" s="393"/>
      <c r="C28" s="393"/>
      <c r="D28" s="393"/>
      <c r="E28" s="393"/>
      <c r="F28" s="394"/>
      <c r="G28" s="55"/>
      <c r="H28" s="56"/>
      <c r="I28" s="99">
        <f t="shared" ref="I28:T28" si="9">SUM(I23:I27)</f>
        <v>1073.8</v>
      </c>
      <c r="J28" s="58">
        <f t="shared" si="9"/>
        <v>59.509999999999991</v>
      </c>
      <c r="K28" s="58">
        <f t="shared" si="9"/>
        <v>36.26</v>
      </c>
      <c r="L28" s="58">
        <f t="shared" si="9"/>
        <v>136.43</v>
      </c>
      <c r="M28" s="145">
        <f t="shared" si="9"/>
        <v>312.06</v>
      </c>
      <c r="N28" s="145">
        <f t="shared" si="9"/>
        <v>77.38</v>
      </c>
      <c r="O28" s="145">
        <f t="shared" si="9"/>
        <v>660.57999999999993</v>
      </c>
      <c r="P28" s="64">
        <f t="shared" si="9"/>
        <v>4.12</v>
      </c>
      <c r="Q28" s="145">
        <f t="shared" si="9"/>
        <v>0.35</v>
      </c>
      <c r="R28" s="145">
        <f t="shared" si="9"/>
        <v>19.690000000000001</v>
      </c>
      <c r="S28" s="145">
        <f t="shared" si="9"/>
        <v>0.39999999999999997</v>
      </c>
      <c r="T28" s="64">
        <f t="shared" si="9"/>
        <v>5.34</v>
      </c>
    </row>
    <row r="29" spans="1:20">
      <c r="A29" s="400" t="s">
        <v>83</v>
      </c>
      <c r="B29" s="406" t="s">
        <v>84</v>
      </c>
      <c r="C29" s="407"/>
      <c r="D29" s="407"/>
      <c r="E29" s="408"/>
      <c r="F29" s="100" t="s">
        <v>85</v>
      </c>
      <c r="G29" s="97"/>
      <c r="H29" s="56" t="s">
        <v>86</v>
      </c>
      <c r="I29" s="101">
        <v>88</v>
      </c>
      <c r="J29" s="102">
        <v>5.0999999999999996</v>
      </c>
      <c r="K29" s="103">
        <v>4.4000000000000004</v>
      </c>
      <c r="L29" s="104">
        <v>3.52</v>
      </c>
      <c r="M29" s="105">
        <v>211.2</v>
      </c>
      <c r="N29" s="106">
        <v>24</v>
      </c>
      <c r="O29" s="106">
        <v>158</v>
      </c>
      <c r="P29" s="107">
        <v>0.18</v>
      </c>
      <c r="Q29" s="108">
        <v>7.0000000000000007E-2</v>
      </c>
      <c r="R29" s="106">
        <v>1.2</v>
      </c>
      <c r="S29" s="106">
        <v>0.04</v>
      </c>
      <c r="T29" s="63">
        <v>0.08</v>
      </c>
    </row>
    <row r="30" spans="1:20" ht="17.25" customHeight="1">
      <c r="A30" s="401"/>
      <c r="B30" s="403" t="s">
        <v>44</v>
      </c>
      <c r="C30" s="404"/>
      <c r="D30" s="404"/>
      <c r="E30" s="405"/>
      <c r="F30" s="44" t="s">
        <v>45</v>
      </c>
      <c r="G30" s="45"/>
      <c r="H30" s="46"/>
      <c r="I30" s="47">
        <v>52.2</v>
      </c>
      <c r="J30" s="48">
        <v>1.98</v>
      </c>
      <c r="K30" s="49">
        <v>0.36</v>
      </c>
      <c r="L30" s="50">
        <v>10</v>
      </c>
      <c r="M30" s="51">
        <v>10.5</v>
      </c>
      <c r="N30" s="52">
        <v>14.1</v>
      </c>
      <c r="O30" s="52">
        <v>47.4</v>
      </c>
      <c r="P30" s="53">
        <v>1.2</v>
      </c>
      <c r="Q30" s="54">
        <v>0.05</v>
      </c>
      <c r="R30" s="52">
        <v>0</v>
      </c>
      <c r="S30" s="41">
        <v>0</v>
      </c>
      <c r="T30" s="53">
        <v>0.7</v>
      </c>
    </row>
    <row r="31" spans="1:20" ht="16.5" customHeight="1">
      <c r="A31" s="402"/>
      <c r="B31" s="411" t="s">
        <v>63</v>
      </c>
      <c r="C31" s="412"/>
      <c r="D31" s="412"/>
      <c r="E31" s="413"/>
      <c r="F31" s="80" t="s">
        <v>87</v>
      </c>
      <c r="G31" s="81"/>
      <c r="H31" s="46"/>
      <c r="I31" s="82">
        <v>58.8</v>
      </c>
      <c r="J31" s="83">
        <v>1.98</v>
      </c>
      <c r="K31" s="84">
        <v>0.25</v>
      </c>
      <c r="L31" s="85">
        <v>12.1</v>
      </c>
      <c r="M31" s="86">
        <v>5.8</v>
      </c>
      <c r="N31" s="87">
        <v>8.3000000000000007</v>
      </c>
      <c r="O31" s="87">
        <v>21.7</v>
      </c>
      <c r="P31" s="88">
        <v>0.5</v>
      </c>
      <c r="Q31" s="89">
        <v>0.04</v>
      </c>
      <c r="R31" s="87">
        <v>0</v>
      </c>
      <c r="S31" s="87">
        <v>0</v>
      </c>
      <c r="T31" s="88">
        <v>0.32</v>
      </c>
    </row>
    <row r="32" spans="1:20">
      <c r="A32" s="392" t="s">
        <v>178</v>
      </c>
      <c r="B32" s="393"/>
      <c r="C32" s="393"/>
      <c r="D32" s="393"/>
      <c r="E32" s="393"/>
      <c r="F32" s="394"/>
      <c r="G32" s="97"/>
      <c r="H32" s="56"/>
      <c r="I32" s="99">
        <f t="shared" ref="I32:T32" si="10">I29+I30+I31</f>
        <v>199</v>
      </c>
      <c r="J32" s="99">
        <f t="shared" si="10"/>
        <v>9.06</v>
      </c>
      <c r="K32" s="99">
        <f t="shared" si="10"/>
        <v>5.0100000000000007</v>
      </c>
      <c r="L32" s="99">
        <f t="shared" si="10"/>
        <v>25.619999999999997</v>
      </c>
      <c r="M32" s="109">
        <f t="shared" si="10"/>
        <v>227.5</v>
      </c>
      <c r="N32" s="110">
        <f t="shared" si="10"/>
        <v>46.400000000000006</v>
      </c>
      <c r="O32" s="110">
        <f t="shared" si="10"/>
        <v>227.1</v>
      </c>
      <c r="P32" s="64">
        <f t="shared" si="10"/>
        <v>1.88</v>
      </c>
      <c r="Q32" s="109">
        <f t="shared" si="10"/>
        <v>0.16</v>
      </c>
      <c r="R32" s="110">
        <f t="shared" si="10"/>
        <v>1.2</v>
      </c>
      <c r="S32" s="110">
        <f t="shared" si="10"/>
        <v>0.04</v>
      </c>
      <c r="T32" s="64">
        <f t="shared" si="10"/>
        <v>1.0999999999999999</v>
      </c>
    </row>
    <row r="33" spans="1:20" ht="27" customHeight="1">
      <c r="A33" s="395" t="s">
        <v>89</v>
      </c>
      <c r="B33" s="396"/>
      <c r="C33" s="396"/>
      <c r="D33" s="396"/>
      <c r="E33" s="396"/>
      <c r="F33" s="397"/>
      <c r="G33" s="111">
        <f>SUM(G5:G32)</f>
        <v>0</v>
      </c>
      <c r="H33" s="112"/>
      <c r="I33" s="114">
        <f t="shared" ref="I33:L33" si="11">I10+I18+I22+I28+I32</f>
        <v>2970.73</v>
      </c>
      <c r="J33" s="114">
        <f t="shared" si="11"/>
        <v>129.38999999999999</v>
      </c>
      <c r="K33" s="114">
        <f t="shared" si="11"/>
        <v>80.97</v>
      </c>
      <c r="L33" s="114">
        <f t="shared" si="11"/>
        <v>414.97</v>
      </c>
      <c r="M33" s="114">
        <f>M10+M18+M22+M28+M32</f>
        <v>1480.2</v>
      </c>
      <c r="N33" s="114">
        <f t="shared" ref="N33:T33" si="12">N10+N18+N22+N28+N32</f>
        <v>363.78</v>
      </c>
      <c r="O33" s="114">
        <f t="shared" si="12"/>
        <v>2189.0899999999997</v>
      </c>
      <c r="P33" s="114">
        <f t="shared" si="12"/>
        <v>24.66</v>
      </c>
      <c r="Q33" s="114">
        <f t="shared" si="12"/>
        <v>1.5499999999999996</v>
      </c>
      <c r="R33" s="114">
        <f t="shared" si="12"/>
        <v>85.710000000000008</v>
      </c>
      <c r="S33" s="114">
        <f t="shared" si="12"/>
        <v>1.32</v>
      </c>
      <c r="T33" s="114">
        <f t="shared" si="12"/>
        <v>26.02</v>
      </c>
    </row>
    <row r="34" spans="1:20" ht="15">
      <c r="A34" s="117"/>
      <c r="B34" s="117"/>
      <c r="C34" s="117"/>
      <c r="D34" s="117"/>
      <c r="E34" s="117"/>
      <c r="F34" s="117"/>
      <c r="G34" s="118"/>
      <c r="H34" s="398" t="s">
        <v>255</v>
      </c>
      <c r="I34" s="399"/>
      <c r="J34" s="119">
        <f>J33/(L33/4)</f>
        <v>1.2472226907969248</v>
      </c>
      <c r="K34" s="120">
        <f>K33/(L33/4)</f>
        <v>0.78049015591488535</v>
      </c>
      <c r="L34" s="121">
        <v>4</v>
      </c>
    </row>
    <row r="35" spans="1:20" ht="15">
      <c r="A35" s="122"/>
      <c r="B35" s="122"/>
      <c r="C35" s="122"/>
      <c r="D35" s="122"/>
      <c r="E35" s="122"/>
      <c r="F35" s="122"/>
      <c r="G35" s="123"/>
      <c r="H35" s="122"/>
      <c r="I35" s="123"/>
      <c r="J35" s="123"/>
      <c r="K35" s="123"/>
      <c r="L35" s="123"/>
    </row>
  </sheetData>
  <mergeCells count="42">
    <mergeCell ref="A1:T1"/>
    <mergeCell ref="Q2:T2"/>
    <mergeCell ref="M2:P2"/>
    <mergeCell ref="J2:L2"/>
    <mergeCell ref="A4:T4"/>
    <mergeCell ref="I2:I3"/>
    <mergeCell ref="H2:H3"/>
    <mergeCell ref="A2:E3"/>
    <mergeCell ref="F2:F3"/>
    <mergeCell ref="A5:A9"/>
    <mergeCell ref="B5:E5"/>
    <mergeCell ref="B6:E6"/>
    <mergeCell ref="B7:E7"/>
    <mergeCell ref="B8:E8"/>
    <mergeCell ref="B9:E9"/>
    <mergeCell ref="A10:F10"/>
    <mergeCell ref="B11:E11"/>
    <mergeCell ref="B12:E12"/>
    <mergeCell ref="B13:E13"/>
    <mergeCell ref="B14:E14"/>
    <mergeCell ref="B15:E15"/>
    <mergeCell ref="B16:E16"/>
    <mergeCell ref="B17:E17"/>
    <mergeCell ref="A18:F18"/>
    <mergeCell ref="A11:A17"/>
    <mergeCell ref="B19:E19"/>
    <mergeCell ref="B20:E20"/>
    <mergeCell ref="A19:A21"/>
    <mergeCell ref="A23:A27"/>
    <mergeCell ref="B26:E26"/>
    <mergeCell ref="B25:E25"/>
    <mergeCell ref="B23:E23"/>
    <mergeCell ref="B27:E27"/>
    <mergeCell ref="A22:F22"/>
    <mergeCell ref="A32:F32"/>
    <mergeCell ref="A33:F33"/>
    <mergeCell ref="H34:I34"/>
    <mergeCell ref="A28:F28"/>
    <mergeCell ref="A29:A31"/>
    <mergeCell ref="B30:E30"/>
    <mergeCell ref="B29:E29"/>
    <mergeCell ref="B31:E31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workbookViewId="0">
      <selection activeCell="T24" sqref="T24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2" style="2" customWidth="1"/>
    <col min="6" max="6" width="9.42578125" style="2" customWidth="1"/>
    <col min="7" max="7" width="9.7109375" style="2" hidden="1" customWidth="1"/>
    <col min="8" max="8" width="7.42578125" style="2" customWidth="1"/>
    <col min="9" max="9" width="16" style="2" customWidth="1"/>
    <col min="10" max="11" width="9.140625" style="2" customWidth="1"/>
    <col min="12" max="12" width="11.140625" style="2" customWidth="1"/>
    <col min="13" max="13" width="7.42578125" style="2" customWidth="1"/>
    <col min="14" max="14" width="7" style="2" customWidth="1"/>
    <col min="15" max="15" width="7.42578125" style="2" customWidth="1"/>
    <col min="16" max="16" width="5.5703125" style="2" customWidth="1"/>
    <col min="17" max="17" width="5.7109375" style="2" customWidth="1"/>
    <col min="18" max="18" width="6.5703125" style="2" customWidth="1"/>
    <col min="19" max="19" width="6.140625" style="2" customWidth="1"/>
    <col min="20" max="20" width="5.5703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256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6.5" customHeight="1">
      <c r="A5" s="417" t="s">
        <v>31</v>
      </c>
      <c r="B5" s="426" t="s">
        <v>157</v>
      </c>
      <c r="C5" s="404"/>
      <c r="D5" s="404"/>
      <c r="E5" s="405"/>
      <c r="F5" s="12" t="s">
        <v>57</v>
      </c>
      <c r="G5" s="13"/>
      <c r="H5" s="14" t="s">
        <v>34</v>
      </c>
      <c r="I5" s="15">
        <v>294</v>
      </c>
      <c r="J5" s="16">
        <v>6</v>
      </c>
      <c r="K5" s="16">
        <v>10.85</v>
      </c>
      <c r="L5" s="17">
        <v>42.95</v>
      </c>
      <c r="M5" s="29">
        <v>130.66999999999999</v>
      </c>
      <c r="N5" s="30">
        <v>11</v>
      </c>
      <c r="O5" s="30">
        <v>157.44</v>
      </c>
      <c r="P5" s="31">
        <v>0.6</v>
      </c>
      <c r="Q5" s="32">
        <v>0.06</v>
      </c>
      <c r="R5" s="30">
        <v>0.96</v>
      </c>
      <c r="S5" s="30">
        <v>0.05</v>
      </c>
      <c r="T5" s="31">
        <v>2.1</v>
      </c>
    </row>
    <row r="6" spans="1:20" ht="16.5" customHeight="1">
      <c r="A6" s="401"/>
      <c r="B6" s="409" t="s">
        <v>35</v>
      </c>
      <c r="C6" s="404"/>
      <c r="D6" s="404"/>
      <c r="E6" s="410"/>
      <c r="F6" s="22" t="s">
        <v>36</v>
      </c>
      <c r="G6" s="23"/>
      <c r="H6" s="79" t="s">
        <v>37</v>
      </c>
      <c r="I6" s="25">
        <v>202.76</v>
      </c>
      <c r="J6" s="26">
        <v>9.75</v>
      </c>
      <c r="K6" s="27">
        <v>10.37</v>
      </c>
      <c r="L6" s="28">
        <v>1.85</v>
      </c>
      <c r="M6" s="40">
        <v>22</v>
      </c>
      <c r="N6" s="41">
        <v>5</v>
      </c>
      <c r="O6" s="41">
        <v>77</v>
      </c>
      <c r="P6" s="42">
        <v>1</v>
      </c>
      <c r="Q6" s="43">
        <v>0.03</v>
      </c>
      <c r="R6" s="41">
        <v>0</v>
      </c>
      <c r="S6" s="41">
        <v>0.1</v>
      </c>
      <c r="T6" s="42">
        <v>0.2</v>
      </c>
    </row>
    <row r="7" spans="1:20" ht="17.25" customHeight="1">
      <c r="A7" s="401"/>
      <c r="B7" s="409" t="s">
        <v>132</v>
      </c>
      <c r="C7" s="404"/>
      <c r="D7" s="404"/>
      <c r="E7" s="410"/>
      <c r="F7" s="22" t="s">
        <v>98</v>
      </c>
      <c r="G7" s="23"/>
      <c r="H7" s="79" t="s">
        <v>133</v>
      </c>
      <c r="I7" s="25">
        <v>100.6</v>
      </c>
      <c r="J7" s="26">
        <v>3.17</v>
      </c>
      <c r="K7" s="146">
        <v>2.68</v>
      </c>
      <c r="L7" s="28">
        <v>15.95</v>
      </c>
      <c r="M7" s="40">
        <v>125.78</v>
      </c>
      <c r="N7" s="41">
        <v>14</v>
      </c>
      <c r="O7" s="41">
        <v>90</v>
      </c>
      <c r="P7" s="42">
        <v>0.13</v>
      </c>
      <c r="Q7" s="43">
        <v>0.04</v>
      </c>
      <c r="R7" s="41">
        <v>1.3</v>
      </c>
      <c r="S7" s="41">
        <v>0.02</v>
      </c>
      <c r="T7" s="42">
        <v>0.02</v>
      </c>
    </row>
    <row r="8" spans="1:20" ht="17.25" customHeight="1">
      <c r="A8" s="401"/>
      <c r="B8" s="426" t="s">
        <v>44</v>
      </c>
      <c r="C8" s="404"/>
      <c r="D8" s="404"/>
      <c r="E8" s="405"/>
      <c r="F8" s="44" t="s">
        <v>45</v>
      </c>
      <c r="G8" s="45"/>
      <c r="H8" s="46"/>
      <c r="I8" s="47">
        <v>52.2</v>
      </c>
      <c r="J8" s="48">
        <v>1.98</v>
      </c>
      <c r="K8" s="49">
        <v>0.36</v>
      </c>
      <c r="L8" s="50">
        <v>10</v>
      </c>
      <c r="M8" s="51">
        <v>10.5</v>
      </c>
      <c r="N8" s="52">
        <v>14.1</v>
      </c>
      <c r="O8" s="52">
        <v>47.4</v>
      </c>
      <c r="P8" s="53">
        <v>1.2</v>
      </c>
      <c r="Q8" s="54">
        <v>0.05</v>
      </c>
      <c r="R8" s="52">
        <v>0</v>
      </c>
      <c r="S8" s="41">
        <v>0</v>
      </c>
      <c r="T8" s="53">
        <v>0.7</v>
      </c>
    </row>
    <row r="9" spans="1:20" ht="17.25" customHeight="1">
      <c r="A9" s="402"/>
      <c r="B9" s="411" t="s">
        <v>63</v>
      </c>
      <c r="C9" s="412"/>
      <c r="D9" s="412"/>
      <c r="E9" s="413"/>
      <c r="F9" s="80" t="s">
        <v>87</v>
      </c>
      <c r="G9" s="81"/>
      <c r="H9" s="46"/>
      <c r="I9" s="82">
        <v>58.8</v>
      </c>
      <c r="J9" s="83">
        <v>1.98</v>
      </c>
      <c r="K9" s="84">
        <v>0.25</v>
      </c>
      <c r="L9" s="85">
        <v>12.1</v>
      </c>
      <c r="M9" s="86">
        <v>5.8</v>
      </c>
      <c r="N9" s="87">
        <v>8.3000000000000007</v>
      </c>
      <c r="O9" s="87">
        <v>21.7</v>
      </c>
      <c r="P9" s="88">
        <v>0.5</v>
      </c>
      <c r="Q9" s="89">
        <v>0.04</v>
      </c>
      <c r="R9" s="87">
        <v>0</v>
      </c>
      <c r="S9" s="87">
        <v>0</v>
      </c>
      <c r="T9" s="88">
        <v>0.32</v>
      </c>
    </row>
    <row r="10" spans="1:20">
      <c r="A10" s="392" t="s">
        <v>100</v>
      </c>
      <c r="B10" s="393"/>
      <c r="C10" s="393"/>
      <c r="D10" s="393"/>
      <c r="E10" s="393"/>
      <c r="F10" s="394"/>
      <c r="G10" s="55"/>
      <c r="H10" s="56"/>
      <c r="I10" s="57">
        <f t="shared" ref="I10:T10" si="0">SUM(I5:I9)</f>
        <v>708.36</v>
      </c>
      <c r="J10" s="58">
        <f t="shared" si="0"/>
        <v>22.880000000000003</v>
      </c>
      <c r="K10" s="59">
        <f t="shared" si="0"/>
        <v>24.509999999999998</v>
      </c>
      <c r="L10" s="60">
        <f t="shared" si="0"/>
        <v>82.85</v>
      </c>
      <c r="M10" s="61">
        <f t="shared" si="0"/>
        <v>294.75</v>
      </c>
      <c r="N10" s="62">
        <f t="shared" si="0"/>
        <v>52.400000000000006</v>
      </c>
      <c r="O10" s="62">
        <f t="shared" si="0"/>
        <v>393.53999999999996</v>
      </c>
      <c r="P10" s="63">
        <f t="shared" si="0"/>
        <v>3.4299999999999997</v>
      </c>
      <c r="Q10" s="61">
        <f t="shared" si="0"/>
        <v>0.22</v>
      </c>
      <c r="R10" s="62">
        <f t="shared" si="0"/>
        <v>2.2599999999999998</v>
      </c>
      <c r="S10" s="62">
        <f t="shared" si="0"/>
        <v>0.17</v>
      </c>
      <c r="T10" s="64">
        <f t="shared" si="0"/>
        <v>3.3400000000000003</v>
      </c>
    </row>
    <row r="11" spans="1:20" ht="14.25" customHeight="1">
      <c r="A11" s="400" t="s">
        <v>47</v>
      </c>
      <c r="B11" s="424" t="s">
        <v>257</v>
      </c>
      <c r="C11" s="415"/>
      <c r="D11" s="415"/>
      <c r="E11" s="425"/>
      <c r="F11" s="65" t="s">
        <v>49</v>
      </c>
      <c r="G11" s="66"/>
      <c r="H11" s="67" t="s">
        <v>258</v>
      </c>
      <c r="I11" s="68">
        <v>35.1</v>
      </c>
      <c r="J11" s="69">
        <v>1.1599999999999999</v>
      </c>
      <c r="K11" s="70">
        <v>0.19</v>
      </c>
      <c r="L11" s="71">
        <v>7.2</v>
      </c>
      <c r="M11" s="18">
        <v>43.14</v>
      </c>
      <c r="N11" s="19">
        <v>7</v>
      </c>
      <c r="O11" s="19">
        <v>111</v>
      </c>
      <c r="P11" s="20">
        <v>1.2</v>
      </c>
      <c r="Q11" s="21">
        <v>0.03</v>
      </c>
      <c r="R11" s="19">
        <v>15.5</v>
      </c>
      <c r="S11" s="19">
        <v>0</v>
      </c>
      <c r="T11" s="20">
        <v>6.7</v>
      </c>
    </row>
    <row r="12" spans="1:20" ht="14.25" customHeight="1">
      <c r="A12" s="401"/>
      <c r="B12" s="406" t="s">
        <v>259</v>
      </c>
      <c r="C12" s="407"/>
      <c r="D12" s="407"/>
      <c r="E12" s="408"/>
      <c r="F12" s="75" t="s">
        <v>105</v>
      </c>
      <c r="G12" s="13"/>
      <c r="H12" s="14" t="s">
        <v>260</v>
      </c>
      <c r="I12" s="15">
        <v>91.25</v>
      </c>
      <c r="J12" s="16">
        <v>1.6</v>
      </c>
      <c r="K12" s="35">
        <v>5.4</v>
      </c>
      <c r="L12" s="17">
        <v>8.56</v>
      </c>
      <c r="M12" s="29">
        <v>90.8</v>
      </c>
      <c r="N12" s="30">
        <v>17</v>
      </c>
      <c r="O12" s="30">
        <v>46.1</v>
      </c>
      <c r="P12" s="31">
        <v>1.1000000000000001</v>
      </c>
      <c r="Q12" s="32">
        <v>0.03</v>
      </c>
      <c r="R12" s="30">
        <v>10.9</v>
      </c>
      <c r="S12" s="30">
        <v>0</v>
      </c>
      <c r="T12" s="31">
        <v>0.5</v>
      </c>
    </row>
    <row r="13" spans="1:20">
      <c r="A13" s="401"/>
      <c r="B13" s="426" t="s">
        <v>261</v>
      </c>
      <c r="C13" s="404"/>
      <c r="D13" s="404"/>
      <c r="E13" s="405"/>
      <c r="F13" s="22" t="s">
        <v>219</v>
      </c>
      <c r="G13" s="23"/>
      <c r="H13" s="79" t="s">
        <v>262</v>
      </c>
      <c r="I13" s="15">
        <v>406</v>
      </c>
      <c r="J13" s="16">
        <v>21.3</v>
      </c>
      <c r="K13" s="35">
        <v>32.299999999999997</v>
      </c>
      <c r="L13" s="17">
        <v>7.2</v>
      </c>
      <c r="M13" s="29">
        <v>102.6</v>
      </c>
      <c r="N13" s="30">
        <v>17.399999999999999</v>
      </c>
      <c r="O13" s="30">
        <v>239</v>
      </c>
      <c r="P13" s="31">
        <v>3.4</v>
      </c>
      <c r="Q13" s="32">
        <v>7.0000000000000007E-2</v>
      </c>
      <c r="R13" s="30">
        <v>1</v>
      </c>
      <c r="S13" s="30">
        <v>0.04</v>
      </c>
      <c r="T13" s="31">
        <v>8.8000000000000007</v>
      </c>
    </row>
    <row r="14" spans="1:20" ht="14.25" customHeight="1">
      <c r="A14" s="401"/>
      <c r="B14" s="406" t="s">
        <v>74</v>
      </c>
      <c r="C14" s="407"/>
      <c r="D14" s="407"/>
      <c r="E14" s="408"/>
      <c r="F14" s="75" t="s">
        <v>75</v>
      </c>
      <c r="G14" s="23"/>
      <c r="H14" s="24" t="s">
        <v>76</v>
      </c>
      <c r="I14" s="25">
        <v>133.9</v>
      </c>
      <c r="J14" s="26">
        <v>2.59</v>
      </c>
      <c r="K14" s="27">
        <v>15.58</v>
      </c>
      <c r="L14" s="28">
        <v>13.3</v>
      </c>
      <c r="M14" s="40">
        <v>78.959999999999994</v>
      </c>
      <c r="N14" s="41">
        <v>30</v>
      </c>
      <c r="O14" s="41">
        <v>94.51</v>
      </c>
      <c r="P14" s="42">
        <v>1.07</v>
      </c>
      <c r="Q14" s="43">
        <v>0.1</v>
      </c>
      <c r="R14" s="41">
        <v>6.73</v>
      </c>
      <c r="S14" s="41">
        <v>0.06</v>
      </c>
      <c r="T14" s="42">
        <v>3.5</v>
      </c>
    </row>
    <row r="15" spans="1:20" ht="14.25" customHeight="1">
      <c r="A15" s="401"/>
      <c r="B15" s="409" t="s">
        <v>59</v>
      </c>
      <c r="C15" s="404"/>
      <c r="D15" s="404"/>
      <c r="E15" s="410"/>
      <c r="F15" s="22" t="s">
        <v>60</v>
      </c>
      <c r="G15" s="23"/>
      <c r="H15" s="24" t="s">
        <v>61</v>
      </c>
      <c r="I15" s="25">
        <v>114.8</v>
      </c>
      <c r="J15" s="26">
        <v>0.78</v>
      </c>
      <c r="K15" s="27">
        <v>0.05</v>
      </c>
      <c r="L15" s="28">
        <v>27.63</v>
      </c>
      <c r="M15" s="40">
        <v>32.32</v>
      </c>
      <c r="N15" s="41">
        <v>5.56</v>
      </c>
      <c r="O15" s="41">
        <v>21.9</v>
      </c>
      <c r="P15" s="42">
        <v>0.48</v>
      </c>
      <c r="Q15" s="43">
        <v>0.02</v>
      </c>
      <c r="R15" s="41">
        <v>0.6</v>
      </c>
      <c r="S15" s="41">
        <v>0</v>
      </c>
      <c r="T15" s="42">
        <v>0.1</v>
      </c>
    </row>
    <row r="16" spans="1:20" ht="14.25" customHeight="1">
      <c r="A16" s="401"/>
      <c r="B16" s="426" t="s">
        <v>44</v>
      </c>
      <c r="C16" s="404"/>
      <c r="D16" s="404"/>
      <c r="E16" s="405"/>
      <c r="F16" s="44" t="s">
        <v>62</v>
      </c>
      <c r="G16" s="45"/>
      <c r="H16" s="46"/>
      <c r="I16" s="47">
        <v>104.4</v>
      </c>
      <c r="J16" s="48">
        <v>3.96</v>
      </c>
      <c r="K16" s="49">
        <v>0.72</v>
      </c>
      <c r="L16" s="50">
        <v>20.04</v>
      </c>
      <c r="M16" s="51">
        <v>21</v>
      </c>
      <c r="N16" s="52">
        <v>28.2</v>
      </c>
      <c r="O16" s="52">
        <v>94.8</v>
      </c>
      <c r="P16" s="53">
        <v>2.34</v>
      </c>
      <c r="Q16" s="54">
        <v>0.1</v>
      </c>
      <c r="R16" s="52">
        <v>0</v>
      </c>
      <c r="S16" s="52">
        <v>0</v>
      </c>
      <c r="T16" s="53">
        <v>1.4</v>
      </c>
    </row>
    <row r="17" spans="1:20" ht="14.25" customHeight="1">
      <c r="A17" s="402"/>
      <c r="B17" s="427" t="s">
        <v>63</v>
      </c>
      <c r="C17" s="412"/>
      <c r="D17" s="412"/>
      <c r="E17" s="428"/>
      <c r="F17" s="80" t="s">
        <v>64</v>
      </c>
      <c r="G17" s="81"/>
      <c r="H17" s="46"/>
      <c r="I17" s="82">
        <v>117.5</v>
      </c>
      <c r="J17" s="83">
        <v>3.95</v>
      </c>
      <c r="K17" s="84">
        <v>0.5</v>
      </c>
      <c r="L17" s="85">
        <v>24.15</v>
      </c>
      <c r="M17" s="86">
        <v>11.5</v>
      </c>
      <c r="N17" s="87">
        <v>16.5</v>
      </c>
      <c r="O17" s="87">
        <v>43.5</v>
      </c>
      <c r="P17" s="88">
        <v>1</v>
      </c>
      <c r="Q17" s="89">
        <v>0.08</v>
      </c>
      <c r="R17" s="87">
        <v>0</v>
      </c>
      <c r="S17" s="87">
        <v>0</v>
      </c>
      <c r="T17" s="88">
        <v>0.65</v>
      </c>
    </row>
    <row r="18" spans="1:20" ht="13.5" thickBot="1">
      <c r="A18" s="392" t="s">
        <v>112</v>
      </c>
      <c r="B18" s="393"/>
      <c r="C18" s="393"/>
      <c r="D18" s="393"/>
      <c r="E18" s="393"/>
      <c r="F18" s="394"/>
      <c r="G18" s="81"/>
      <c r="H18" s="46"/>
      <c r="I18" s="90">
        <f t="shared" ref="I18:T18" si="1">SUM(I11:I17)</f>
        <v>1002.9499999999999</v>
      </c>
      <c r="J18" s="91">
        <f t="shared" si="1"/>
        <v>35.340000000000003</v>
      </c>
      <c r="K18" s="92">
        <f t="shared" si="1"/>
        <v>54.739999999999995</v>
      </c>
      <c r="L18" s="60">
        <f t="shared" si="1"/>
        <v>108.08000000000001</v>
      </c>
      <c r="M18" s="61">
        <f t="shared" si="1"/>
        <v>380.32</v>
      </c>
      <c r="N18" s="62">
        <f t="shared" si="1"/>
        <v>121.66000000000001</v>
      </c>
      <c r="O18" s="62">
        <f t="shared" si="1"/>
        <v>650.80999999999995</v>
      </c>
      <c r="P18" s="63">
        <f t="shared" si="1"/>
        <v>10.59</v>
      </c>
      <c r="Q18" s="61">
        <f t="shared" si="1"/>
        <v>0.43</v>
      </c>
      <c r="R18" s="62">
        <f t="shared" si="1"/>
        <v>34.729999999999997</v>
      </c>
      <c r="S18" s="62">
        <f t="shared" si="1"/>
        <v>0.1</v>
      </c>
      <c r="T18" s="64">
        <f t="shared" si="1"/>
        <v>21.65</v>
      </c>
    </row>
    <row r="19" spans="1:20">
      <c r="A19" s="401"/>
      <c r="B19" s="426" t="s">
        <v>114</v>
      </c>
      <c r="C19" s="404"/>
      <c r="D19" s="404"/>
      <c r="E19" s="405"/>
      <c r="F19" s="22" t="s">
        <v>115</v>
      </c>
      <c r="G19" s="23"/>
      <c r="H19" s="24"/>
      <c r="I19" s="25">
        <v>102.6</v>
      </c>
      <c r="J19" s="26">
        <v>0.1</v>
      </c>
      <c r="K19" s="27">
        <v>0.8</v>
      </c>
      <c r="L19" s="28">
        <v>24.3</v>
      </c>
      <c r="M19" s="40">
        <v>3</v>
      </c>
      <c r="N19" s="41">
        <v>0.6</v>
      </c>
      <c r="O19" s="41">
        <v>9.9</v>
      </c>
      <c r="P19" s="42">
        <v>0.18</v>
      </c>
      <c r="Q19" s="43">
        <v>0.01</v>
      </c>
      <c r="R19" s="41">
        <v>0</v>
      </c>
      <c r="S19" s="41">
        <v>2E-3</v>
      </c>
      <c r="T19" s="42">
        <v>1.4</v>
      </c>
    </row>
    <row r="20" spans="1:20">
      <c r="A20" s="418"/>
      <c r="B20" s="419" t="s">
        <v>77</v>
      </c>
      <c r="C20" s="404"/>
      <c r="D20" s="404"/>
      <c r="E20" s="420"/>
      <c r="F20" s="96" t="s">
        <v>68</v>
      </c>
      <c r="G20" s="97"/>
      <c r="H20" s="56" t="s">
        <v>78</v>
      </c>
      <c r="I20" s="25">
        <v>100.4</v>
      </c>
      <c r="J20" s="26">
        <v>1.4</v>
      </c>
      <c r="K20" s="27">
        <v>0.4</v>
      </c>
      <c r="L20" s="28">
        <v>22.8</v>
      </c>
      <c r="M20" s="40">
        <v>34</v>
      </c>
      <c r="N20" s="41">
        <v>12</v>
      </c>
      <c r="O20" s="41">
        <v>36</v>
      </c>
      <c r="P20" s="42">
        <v>0.6</v>
      </c>
      <c r="Q20" s="43">
        <v>0.02</v>
      </c>
      <c r="R20" s="41">
        <v>14.8</v>
      </c>
      <c r="S20" s="87">
        <v>0.04</v>
      </c>
      <c r="T20" s="42">
        <v>0.2</v>
      </c>
    </row>
    <row r="21" spans="1:20">
      <c r="A21" s="392" t="s">
        <v>117</v>
      </c>
      <c r="B21" s="393"/>
      <c r="C21" s="393"/>
      <c r="D21" s="393"/>
      <c r="E21" s="393"/>
      <c r="F21" s="394"/>
      <c r="G21" s="81"/>
      <c r="H21" s="46"/>
      <c r="I21" s="99">
        <f t="shared" ref="I21:T21" si="2">SUM(I19:I20)</f>
        <v>203</v>
      </c>
      <c r="J21" s="58">
        <f t="shared" si="2"/>
        <v>1.5</v>
      </c>
      <c r="K21" s="59">
        <f t="shared" si="2"/>
        <v>1.2000000000000002</v>
      </c>
      <c r="L21" s="179">
        <f t="shared" si="2"/>
        <v>47.1</v>
      </c>
      <c r="M21" s="61">
        <f t="shared" si="2"/>
        <v>37</v>
      </c>
      <c r="N21" s="62">
        <f t="shared" si="2"/>
        <v>12.6</v>
      </c>
      <c r="O21" s="62">
        <f t="shared" si="2"/>
        <v>45.9</v>
      </c>
      <c r="P21" s="63">
        <f t="shared" si="2"/>
        <v>0.78</v>
      </c>
      <c r="Q21" s="61">
        <f t="shared" si="2"/>
        <v>0.03</v>
      </c>
      <c r="R21" s="62">
        <f t="shared" si="2"/>
        <v>14.8</v>
      </c>
      <c r="S21" s="62">
        <f t="shared" si="2"/>
        <v>4.2000000000000003E-2</v>
      </c>
      <c r="T21" s="203">
        <f t="shared" si="2"/>
        <v>1.5999999999999999</v>
      </c>
    </row>
    <row r="22" spans="1:20" ht="13.5" customHeight="1">
      <c r="A22" s="429" t="s">
        <v>70</v>
      </c>
      <c r="B22" s="409" t="s">
        <v>107</v>
      </c>
      <c r="C22" s="404"/>
      <c r="D22" s="404"/>
      <c r="E22" s="410"/>
      <c r="F22" s="22" t="s">
        <v>36</v>
      </c>
      <c r="G22" s="23"/>
      <c r="H22" s="79" t="s">
        <v>108</v>
      </c>
      <c r="I22" s="25">
        <v>194</v>
      </c>
      <c r="J22" s="26">
        <v>12.85</v>
      </c>
      <c r="K22" s="27">
        <v>11.81</v>
      </c>
      <c r="L22" s="28">
        <v>8.99</v>
      </c>
      <c r="M22" s="40">
        <v>45</v>
      </c>
      <c r="N22" s="41">
        <v>18</v>
      </c>
      <c r="O22" s="41">
        <v>166.7</v>
      </c>
      <c r="P22" s="42">
        <v>1.4</v>
      </c>
      <c r="Q22" s="43">
        <v>0.08</v>
      </c>
      <c r="R22" s="41">
        <v>0.32</v>
      </c>
      <c r="S22" s="41">
        <v>0.04</v>
      </c>
      <c r="T22" s="31">
        <v>6.1</v>
      </c>
    </row>
    <row r="23" spans="1:20" ht="14.25" customHeight="1">
      <c r="A23" s="401"/>
      <c r="B23" s="409" t="s">
        <v>109</v>
      </c>
      <c r="C23" s="404"/>
      <c r="D23" s="404"/>
      <c r="E23" s="410"/>
      <c r="F23" s="22" t="s">
        <v>75</v>
      </c>
      <c r="G23" s="23"/>
      <c r="H23" s="24" t="s">
        <v>110</v>
      </c>
      <c r="I23" s="25">
        <v>213.19</v>
      </c>
      <c r="J23" s="26">
        <v>3.8</v>
      </c>
      <c r="K23" s="27">
        <v>11.29</v>
      </c>
      <c r="L23" s="28">
        <v>22.18</v>
      </c>
      <c r="M23" s="40">
        <v>18.5</v>
      </c>
      <c r="N23" s="41">
        <v>22.3</v>
      </c>
      <c r="O23" s="41">
        <v>78.989999999999995</v>
      </c>
      <c r="P23" s="42">
        <v>1.1000000000000001</v>
      </c>
      <c r="Q23" s="43">
        <v>0.02</v>
      </c>
      <c r="R23" s="41">
        <v>21</v>
      </c>
      <c r="S23" s="41">
        <v>0.06</v>
      </c>
      <c r="T23" s="42">
        <v>0.22</v>
      </c>
    </row>
    <row r="24" spans="1:20" s="383" customFormat="1" ht="14.25" customHeight="1" thickBot="1">
      <c r="A24" s="418"/>
      <c r="B24" s="384" t="s">
        <v>326</v>
      </c>
      <c r="C24" s="384"/>
      <c r="D24" s="384"/>
      <c r="E24" s="384"/>
      <c r="F24" s="22" t="s">
        <v>81</v>
      </c>
      <c r="G24" s="350"/>
      <c r="H24" s="24"/>
      <c r="I24" s="25">
        <v>71.67</v>
      </c>
      <c r="J24" s="351">
        <v>1.65</v>
      </c>
      <c r="K24" s="27">
        <v>0.4</v>
      </c>
      <c r="L24" s="28">
        <v>14.98</v>
      </c>
      <c r="M24" s="40">
        <v>38</v>
      </c>
      <c r="N24" s="41">
        <v>24</v>
      </c>
      <c r="O24" s="41">
        <v>32</v>
      </c>
      <c r="P24" s="42">
        <v>4.5999999999999996</v>
      </c>
      <c r="Q24" s="352">
        <v>0.04</v>
      </c>
      <c r="R24" s="41">
        <v>10</v>
      </c>
      <c r="S24" s="41">
        <v>0.04</v>
      </c>
      <c r="T24" s="42">
        <v>0.8</v>
      </c>
    </row>
    <row r="25" spans="1:20" ht="14.25" customHeight="1" thickBot="1">
      <c r="A25" s="401"/>
      <c r="B25" s="414" t="s">
        <v>263</v>
      </c>
      <c r="C25" s="415"/>
      <c r="D25" s="415"/>
      <c r="E25" s="416"/>
      <c r="F25" s="22" t="s">
        <v>98</v>
      </c>
      <c r="G25" s="23"/>
      <c r="H25" s="24" t="s">
        <v>204</v>
      </c>
      <c r="I25" s="25">
        <v>88.2</v>
      </c>
      <c r="J25" s="26">
        <v>0.68</v>
      </c>
      <c r="K25" s="27">
        <v>0.28000000000000003</v>
      </c>
      <c r="L25" s="28">
        <v>20.76</v>
      </c>
      <c r="M25" s="40">
        <v>21.34</v>
      </c>
      <c r="N25" s="41">
        <v>3.44</v>
      </c>
      <c r="O25" s="41">
        <v>3.44</v>
      </c>
      <c r="P25" s="42">
        <v>0.63</v>
      </c>
      <c r="Q25" s="43">
        <v>0.01</v>
      </c>
      <c r="R25" s="41">
        <v>100</v>
      </c>
      <c r="S25" s="41">
        <v>0</v>
      </c>
      <c r="T25" s="42">
        <v>0.2</v>
      </c>
    </row>
    <row r="26" spans="1:20" ht="15" customHeight="1">
      <c r="A26" s="418"/>
      <c r="B26" s="411" t="s">
        <v>63</v>
      </c>
      <c r="C26" s="412"/>
      <c r="D26" s="412"/>
      <c r="E26" s="413"/>
      <c r="F26" s="80" t="s">
        <v>153</v>
      </c>
      <c r="G26" s="81"/>
      <c r="H26" s="46"/>
      <c r="I26" s="82">
        <v>176</v>
      </c>
      <c r="J26" s="83">
        <v>5.9</v>
      </c>
      <c r="K26" s="84">
        <v>0.75</v>
      </c>
      <c r="L26" s="85">
        <v>36.22</v>
      </c>
      <c r="M26" s="86">
        <v>17.25</v>
      </c>
      <c r="N26" s="87">
        <v>24.75</v>
      </c>
      <c r="O26" s="87">
        <v>65.25</v>
      </c>
      <c r="P26" s="88">
        <v>1.5</v>
      </c>
      <c r="Q26" s="89">
        <v>0.12</v>
      </c>
      <c r="R26" s="87">
        <v>0</v>
      </c>
      <c r="S26" s="87">
        <v>0</v>
      </c>
      <c r="T26" s="88">
        <v>0.97</v>
      </c>
    </row>
    <row r="27" spans="1:20">
      <c r="A27" s="392" t="s">
        <v>123</v>
      </c>
      <c r="B27" s="393"/>
      <c r="C27" s="393"/>
      <c r="D27" s="393"/>
      <c r="E27" s="393"/>
      <c r="F27" s="394"/>
      <c r="G27" s="55"/>
      <c r="H27" s="56"/>
      <c r="I27" s="99">
        <f t="shared" ref="I27:T27" si="3">SUM(I22:I26)</f>
        <v>743.06000000000006</v>
      </c>
      <c r="J27" s="58">
        <f t="shared" si="3"/>
        <v>24.879999999999995</v>
      </c>
      <c r="K27" s="58">
        <f t="shared" si="3"/>
        <v>24.53</v>
      </c>
      <c r="L27" s="58">
        <f t="shared" si="3"/>
        <v>103.13000000000001</v>
      </c>
      <c r="M27" s="145">
        <f t="shared" si="3"/>
        <v>140.09</v>
      </c>
      <c r="N27" s="145">
        <f t="shared" si="3"/>
        <v>92.49</v>
      </c>
      <c r="O27" s="145">
        <f t="shared" si="3"/>
        <v>346.38</v>
      </c>
      <c r="P27" s="64">
        <f t="shared" si="3"/>
        <v>9.23</v>
      </c>
      <c r="Q27" s="145">
        <f t="shared" si="3"/>
        <v>0.27</v>
      </c>
      <c r="R27" s="145">
        <f t="shared" si="3"/>
        <v>131.32</v>
      </c>
      <c r="S27" s="145">
        <f t="shared" si="3"/>
        <v>0.14000000000000001</v>
      </c>
      <c r="T27" s="64">
        <f t="shared" si="3"/>
        <v>8.2899999999999991</v>
      </c>
    </row>
    <row r="28" spans="1:20" ht="15.75" customHeight="1">
      <c r="A28" s="400" t="s">
        <v>83</v>
      </c>
      <c r="B28" s="406" t="s">
        <v>84</v>
      </c>
      <c r="C28" s="407"/>
      <c r="D28" s="407"/>
      <c r="E28" s="408"/>
      <c r="F28" s="100" t="s">
        <v>85</v>
      </c>
      <c r="G28" s="97"/>
      <c r="H28" s="56" t="s">
        <v>86</v>
      </c>
      <c r="I28" s="101">
        <v>88</v>
      </c>
      <c r="J28" s="102">
        <v>5.0999999999999996</v>
      </c>
      <c r="K28" s="103">
        <v>4.4000000000000004</v>
      </c>
      <c r="L28" s="104">
        <v>3.52</v>
      </c>
      <c r="M28" s="105">
        <v>211.2</v>
      </c>
      <c r="N28" s="106">
        <v>24</v>
      </c>
      <c r="O28" s="106">
        <v>158</v>
      </c>
      <c r="P28" s="107">
        <v>0.18</v>
      </c>
      <c r="Q28" s="108">
        <v>7.0000000000000007E-2</v>
      </c>
      <c r="R28" s="106">
        <v>1.2</v>
      </c>
      <c r="S28" s="106">
        <v>0.04</v>
      </c>
      <c r="T28" s="63">
        <v>0.08</v>
      </c>
    </row>
    <row r="29" spans="1:20">
      <c r="A29" s="401"/>
      <c r="B29" s="403" t="s">
        <v>44</v>
      </c>
      <c r="C29" s="404"/>
      <c r="D29" s="404"/>
      <c r="E29" s="405"/>
      <c r="F29" s="44" t="s">
        <v>45</v>
      </c>
      <c r="G29" s="45"/>
      <c r="H29" s="46"/>
      <c r="I29" s="47">
        <v>52.2</v>
      </c>
      <c r="J29" s="48">
        <v>1.98</v>
      </c>
      <c r="K29" s="49">
        <v>0.36</v>
      </c>
      <c r="L29" s="50">
        <v>10</v>
      </c>
      <c r="M29" s="51">
        <v>10.5</v>
      </c>
      <c r="N29" s="52">
        <v>14.1</v>
      </c>
      <c r="O29" s="52">
        <v>47.4</v>
      </c>
      <c r="P29" s="53">
        <v>1.2</v>
      </c>
      <c r="Q29" s="54">
        <v>0.05</v>
      </c>
      <c r="R29" s="52">
        <v>0</v>
      </c>
      <c r="S29" s="41">
        <v>0</v>
      </c>
      <c r="T29" s="53">
        <v>0.7</v>
      </c>
    </row>
    <row r="30" spans="1:20" ht="18" customHeight="1">
      <c r="A30" s="402"/>
      <c r="B30" s="411" t="s">
        <v>63</v>
      </c>
      <c r="C30" s="412"/>
      <c r="D30" s="412"/>
      <c r="E30" s="413"/>
      <c r="F30" s="80" t="s">
        <v>87</v>
      </c>
      <c r="G30" s="81"/>
      <c r="H30" s="46"/>
      <c r="I30" s="82">
        <v>58.8</v>
      </c>
      <c r="J30" s="83">
        <v>1.98</v>
      </c>
      <c r="K30" s="84">
        <v>0.25</v>
      </c>
      <c r="L30" s="85">
        <v>12.1</v>
      </c>
      <c r="M30" s="86">
        <v>5.8</v>
      </c>
      <c r="N30" s="87">
        <v>8.3000000000000007</v>
      </c>
      <c r="O30" s="87">
        <v>21.7</v>
      </c>
      <c r="P30" s="88">
        <v>0.5</v>
      </c>
      <c r="Q30" s="89">
        <v>0.04</v>
      </c>
      <c r="R30" s="87">
        <v>0</v>
      </c>
      <c r="S30" s="87">
        <v>0</v>
      </c>
      <c r="T30" s="88">
        <v>0.32</v>
      </c>
    </row>
    <row r="31" spans="1:20">
      <c r="A31" s="392" t="s">
        <v>88</v>
      </c>
      <c r="B31" s="393"/>
      <c r="C31" s="393"/>
      <c r="D31" s="393"/>
      <c r="E31" s="393"/>
      <c r="F31" s="394"/>
      <c r="G31" s="97"/>
      <c r="H31" s="56"/>
      <c r="I31" s="99">
        <f t="shared" ref="I31:T31" si="4">I28+I29+I30</f>
        <v>199</v>
      </c>
      <c r="J31" s="99">
        <f t="shared" si="4"/>
        <v>9.06</v>
      </c>
      <c r="K31" s="99">
        <f t="shared" si="4"/>
        <v>5.0100000000000007</v>
      </c>
      <c r="L31" s="99">
        <f t="shared" si="4"/>
        <v>25.619999999999997</v>
      </c>
      <c r="M31" s="109">
        <f t="shared" si="4"/>
        <v>227.5</v>
      </c>
      <c r="N31" s="110">
        <f t="shared" si="4"/>
        <v>46.400000000000006</v>
      </c>
      <c r="O31" s="110">
        <f t="shared" si="4"/>
        <v>227.1</v>
      </c>
      <c r="P31" s="64">
        <f t="shared" si="4"/>
        <v>1.88</v>
      </c>
      <c r="Q31" s="109">
        <f t="shared" si="4"/>
        <v>0.16</v>
      </c>
      <c r="R31" s="110">
        <f t="shared" si="4"/>
        <v>1.2</v>
      </c>
      <c r="S31" s="110">
        <f t="shared" si="4"/>
        <v>0.04</v>
      </c>
      <c r="T31" s="64">
        <f t="shared" si="4"/>
        <v>1.0999999999999999</v>
      </c>
    </row>
    <row r="32" spans="1:20" ht="24.75" customHeight="1">
      <c r="A32" s="395" t="s">
        <v>89</v>
      </c>
      <c r="B32" s="396"/>
      <c r="C32" s="396"/>
      <c r="D32" s="396"/>
      <c r="E32" s="396"/>
      <c r="F32" s="397"/>
      <c r="G32" s="111">
        <f>SUM(G5:G31)</f>
        <v>0</v>
      </c>
      <c r="H32" s="112"/>
      <c r="I32" s="113">
        <f t="shared" ref="I32:T32" si="5">I10+I18+I21+I27+I31</f>
        <v>2856.37</v>
      </c>
      <c r="J32" s="113">
        <f t="shared" si="5"/>
        <v>93.66</v>
      </c>
      <c r="K32" s="113">
        <f t="shared" si="5"/>
        <v>109.99000000000001</v>
      </c>
      <c r="L32" s="113">
        <f t="shared" si="5"/>
        <v>366.78000000000003</v>
      </c>
      <c r="M32" s="114">
        <f t="shared" si="5"/>
        <v>1079.6599999999999</v>
      </c>
      <c r="N32" s="115">
        <f t="shared" si="5"/>
        <v>325.54999999999995</v>
      </c>
      <c r="O32" s="115">
        <f t="shared" si="5"/>
        <v>1663.73</v>
      </c>
      <c r="P32" s="116">
        <f t="shared" si="5"/>
        <v>25.91</v>
      </c>
      <c r="Q32" s="114">
        <f t="shared" si="5"/>
        <v>1.1100000000000001</v>
      </c>
      <c r="R32" s="115">
        <f t="shared" si="5"/>
        <v>184.30999999999997</v>
      </c>
      <c r="S32" s="115">
        <f t="shared" si="5"/>
        <v>0.49199999999999999</v>
      </c>
      <c r="T32" s="116">
        <f t="shared" si="5"/>
        <v>35.979999999999997</v>
      </c>
    </row>
    <row r="33" spans="1:12" ht="15">
      <c r="A33" s="117"/>
      <c r="B33" s="117"/>
      <c r="C33" s="117"/>
      <c r="D33" s="117"/>
      <c r="E33" s="117"/>
      <c r="F33" s="117"/>
      <c r="G33" s="118"/>
      <c r="H33" s="398" t="s">
        <v>264</v>
      </c>
      <c r="I33" s="399"/>
      <c r="J33" s="119">
        <f>J32/(L32/4)</f>
        <v>1.0214297398985768</v>
      </c>
      <c r="K33" s="120">
        <f>K32/(L32/4)</f>
        <v>1.1995201483177926</v>
      </c>
      <c r="L33" s="121">
        <v>4</v>
      </c>
    </row>
    <row r="34" spans="1:12" ht="15">
      <c r="A34" s="122"/>
      <c r="B34" s="122"/>
      <c r="C34" s="122"/>
      <c r="D34" s="122"/>
      <c r="E34" s="122"/>
      <c r="F34" s="122"/>
      <c r="G34" s="123"/>
      <c r="H34" s="122"/>
      <c r="I34" s="123"/>
      <c r="J34" s="123"/>
      <c r="K34" s="123"/>
      <c r="L34" s="123"/>
    </row>
  </sheetData>
  <mergeCells count="42">
    <mergeCell ref="A1:T1"/>
    <mergeCell ref="Q2:T2"/>
    <mergeCell ref="M2:P2"/>
    <mergeCell ref="J2:L2"/>
    <mergeCell ref="A4:T4"/>
    <mergeCell ref="I2:I3"/>
    <mergeCell ref="H2:H3"/>
    <mergeCell ref="A2:E3"/>
    <mergeCell ref="F2:F3"/>
    <mergeCell ref="A5:A9"/>
    <mergeCell ref="B5:E5"/>
    <mergeCell ref="B6:E6"/>
    <mergeCell ref="B7:E7"/>
    <mergeCell ref="B8:E8"/>
    <mergeCell ref="B9:E9"/>
    <mergeCell ref="A10:F10"/>
    <mergeCell ref="B11:E11"/>
    <mergeCell ref="B12:E12"/>
    <mergeCell ref="B13:E13"/>
    <mergeCell ref="B14:E14"/>
    <mergeCell ref="B15:E15"/>
    <mergeCell ref="B16:E16"/>
    <mergeCell ref="B17:E17"/>
    <mergeCell ref="A18:F18"/>
    <mergeCell ref="A11:A17"/>
    <mergeCell ref="B19:E19"/>
    <mergeCell ref="A19:A20"/>
    <mergeCell ref="B20:E20"/>
    <mergeCell ref="A22:A26"/>
    <mergeCell ref="B25:E25"/>
    <mergeCell ref="B23:E23"/>
    <mergeCell ref="B22:E22"/>
    <mergeCell ref="A21:F21"/>
    <mergeCell ref="B26:E26"/>
    <mergeCell ref="A31:F31"/>
    <mergeCell ref="A32:F32"/>
    <mergeCell ref="H33:I33"/>
    <mergeCell ref="A27:F27"/>
    <mergeCell ref="A28:A30"/>
    <mergeCell ref="B29:E29"/>
    <mergeCell ref="B28:E28"/>
    <mergeCell ref="B30:E30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3" workbookViewId="0">
      <selection activeCell="F11" sqref="A11:XFD11"/>
    </sheetView>
  </sheetViews>
  <sheetFormatPr defaultColWidth="9" defaultRowHeight="12.75"/>
  <cols>
    <col min="1" max="1" width="5.140625" style="2" customWidth="1"/>
    <col min="2" max="2" width="9" style="2" customWidth="1"/>
    <col min="3" max="3" width="8.85546875" style="2" customWidth="1"/>
    <col min="4" max="4" width="9" style="2" customWidth="1"/>
    <col min="5" max="5" width="29.7109375" style="2" customWidth="1"/>
    <col min="6" max="6" width="9.140625" style="2" customWidth="1"/>
    <col min="7" max="7" width="9.7109375" style="2" hidden="1" customWidth="1"/>
    <col min="8" max="8" width="7.85546875" style="2" customWidth="1"/>
    <col min="9" max="9" width="11.5703125" style="2" customWidth="1"/>
    <col min="10" max="10" width="8.42578125" style="2" customWidth="1"/>
    <col min="11" max="11" width="8.5703125" style="2" customWidth="1"/>
    <col min="12" max="12" width="8.85546875" style="2" customWidth="1"/>
    <col min="13" max="13" width="7.28515625" style="2" customWidth="1"/>
    <col min="14" max="14" width="7" style="2" customWidth="1"/>
    <col min="15" max="15" width="7.28515625" style="2" customWidth="1"/>
    <col min="16" max="16" width="6.28515625" style="2" customWidth="1"/>
    <col min="17" max="17" width="5.7109375" style="2" customWidth="1"/>
    <col min="18" max="18" width="6.5703125" style="2" customWidth="1"/>
    <col min="19" max="19" width="5.7109375" style="2" customWidth="1"/>
    <col min="20" max="20" width="6.5703125" style="2" customWidth="1"/>
  </cols>
  <sheetData>
    <row r="1" spans="1:20" ht="20.25" hidden="1">
      <c r="A1" s="446" t="s">
        <v>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1:20" ht="18" hidden="1">
      <c r="A2" s="447" t="s">
        <v>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ht="15.75" thickBot="1">
      <c r="A3" s="448" t="s">
        <v>10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</row>
    <row r="4" spans="1:20" ht="31.5" customHeight="1" thickBot="1">
      <c r="A4" s="440" t="s">
        <v>11</v>
      </c>
      <c r="B4" s="441"/>
      <c r="C4" s="441"/>
      <c r="D4" s="441"/>
      <c r="E4" s="442"/>
      <c r="F4" s="436" t="s">
        <v>12</v>
      </c>
      <c r="G4" s="3"/>
      <c r="H4" s="438" t="s">
        <v>13</v>
      </c>
      <c r="I4" s="436" t="s">
        <v>14</v>
      </c>
      <c r="J4" s="453" t="s">
        <v>15</v>
      </c>
      <c r="K4" s="454"/>
      <c r="L4" s="455"/>
      <c r="M4" s="436" t="s">
        <v>16</v>
      </c>
      <c r="N4" s="451"/>
      <c r="O4" s="451"/>
      <c r="P4" s="452"/>
      <c r="Q4" s="436" t="s">
        <v>17</v>
      </c>
      <c r="R4" s="451"/>
      <c r="S4" s="451"/>
      <c r="T4" s="452"/>
    </row>
    <row r="5" spans="1:20" ht="30.75" customHeight="1">
      <c r="A5" s="443"/>
      <c r="B5" s="444"/>
      <c r="C5" s="444"/>
      <c r="D5" s="444"/>
      <c r="E5" s="445"/>
      <c r="F5" s="437"/>
      <c r="G5" s="4" t="s">
        <v>18</v>
      </c>
      <c r="H5" s="439"/>
      <c r="I5" s="437"/>
      <c r="J5" s="5" t="s">
        <v>19</v>
      </c>
      <c r="K5" s="6" t="s">
        <v>20</v>
      </c>
      <c r="L5" s="7" t="s">
        <v>21</v>
      </c>
      <c r="M5" s="8" t="s">
        <v>22</v>
      </c>
      <c r="N5" s="9" t="s">
        <v>23</v>
      </c>
      <c r="O5" s="9" t="s">
        <v>24</v>
      </c>
      <c r="P5" s="10" t="s">
        <v>25</v>
      </c>
      <c r="Q5" s="8" t="s">
        <v>26</v>
      </c>
      <c r="R5" s="9" t="s">
        <v>27</v>
      </c>
      <c r="S5" s="9" t="s">
        <v>28</v>
      </c>
      <c r="T5" s="10" t="s">
        <v>29</v>
      </c>
    </row>
    <row r="6" spans="1:20">
      <c r="A6" s="433" t="s">
        <v>265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5"/>
    </row>
    <row r="7" spans="1:20" ht="14.25" customHeight="1">
      <c r="A7" s="400" t="s">
        <v>239</v>
      </c>
      <c r="B7" s="430" t="s">
        <v>38</v>
      </c>
      <c r="C7" s="431"/>
      <c r="D7" s="431"/>
      <c r="E7" s="432"/>
      <c r="F7" s="12" t="s">
        <v>357</v>
      </c>
      <c r="G7" s="13"/>
      <c r="H7" s="14" t="s">
        <v>40</v>
      </c>
      <c r="I7" s="34">
        <v>124.95</v>
      </c>
      <c r="J7" s="16">
        <v>1.99</v>
      </c>
      <c r="K7" s="35">
        <v>7.5</v>
      </c>
      <c r="L7" s="17">
        <v>12.21</v>
      </c>
      <c r="M7" s="36">
        <v>8.4</v>
      </c>
      <c r="N7" s="36">
        <v>1</v>
      </c>
      <c r="O7" s="36">
        <v>20.5</v>
      </c>
      <c r="P7" s="37">
        <v>0.33</v>
      </c>
      <c r="Q7" s="37">
        <v>3.3000000000000002E-2</v>
      </c>
      <c r="R7" s="38">
        <v>0</v>
      </c>
      <c r="S7" s="38">
        <v>0.04</v>
      </c>
      <c r="T7" s="37">
        <v>0.4</v>
      </c>
    </row>
    <row r="8" spans="1:20" ht="14.25" customHeight="1">
      <c r="A8" s="401"/>
      <c r="B8" s="426" t="s">
        <v>266</v>
      </c>
      <c r="C8" s="404"/>
      <c r="D8" s="404"/>
      <c r="E8" s="405"/>
      <c r="F8" s="75" t="s">
        <v>57</v>
      </c>
      <c r="G8" s="13"/>
      <c r="H8" s="14" t="s">
        <v>267</v>
      </c>
      <c r="I8" s="15">
        <v>285</v>
      </c>
      <c r="J8" s="16">
        <v>7.51</v>
      </c>
      <c r="K8" s="35">
        <v>11.72</v>
      </c>
      <c r="L8" s="17">
        <v>37.049999999999997</v>
      </c>
      <c r="M8" s="29">
        <v>138.1</v>
      </c>
      <c r="N8" s="30">
        <v>17.600000000000001</v>
      </c>
      <c r="O8" s="30">
        <v>195.37</v>
      </c>
      <c r="P8" s="31">
        <v>1.23</v>
      </c>
      <c r="Q8" s="32">
        <v>0.19</v>
      </c>
      <c r="R8" s="30">
        <v>1.17</v>
      </c>
      <c r="S8" s="30">
        <v>0.06</v>
      </c>
      <c r="T8" s="31">
        <v>0.2</v>
      </c>
    </row>
    <row r="9" spans="1:20" ht="14.25" customHeight="1" thickBot="1">
      <c r="A9" s="401"/>
      <c r="B9" s="547" t="s">
        <v>312</v>
      </c>
      <c r="C9" s="413"/>
      <c r="D9" s="413"/>
      <c r="E9" s="520"/>
      <c r="F9" s="22" t="s">
        <v>115</v>
      </c>
      <c r="G9" s="23"/>
      <c r="H9" s="24" t="s">
        <v>96</v>
      </c>
      <c r="I9" s="25">
        <v>54</v>
      </c>
      <c r="J9" s="26">
        <v>3.48</v>
      </c>
      <c r="K9" s="27">
        <v>4.42</v>
      </c>
      <c r="L9" s="204">
        <v>0</v>
      </c>
      <c r="M9" s="40">
        <v>112</v>
      </c>
      <c r="N9" s="41">
        <v>3.25</v>
      </c>
      <c r="O9" s="41">
        <v>86</v>
      </c>
      <c r="P9" s="42">
        <v>0.15</v>
      </c>
      <c r="Q9" s="43">
        <v>5.0000000000000001E-3</v>
      </c>
      <c r="R9" s="41">
        <v>0.11</v>
      </c>
      <c r="S9" s="41">
        <v>3.9E-2</v>
      </c>
      <c r="T9" s="42">
        <v>2.2000000000000002</v>
      </c>
    </row>
    <row r="10" spans="1:20" ht="15" customHeight="1" thickBot="1">
      <c r="A10" s="401"/>
      <c r="B10" s="414" t="s">
        <v>235</v>
      </c>
      <c r="C10" s="415"/>
      <c r="D10" s="415"/>
      <c r="E10" s="416"/>
      <c r="F10" s="22" t="s">
        <v>98</v>
      </c>
      <c r="G10" s="23"/>
      <c r="H10" s="24" t="s">
        <v>236</v>
      </c>
      <c r="I10" s="25">
        <v>60</v>
      </c>
      <c r="J10" s="26">
        <v>7.0000000000000007E-2</v>
      </c>
      <c r="K10" s="27">
        <v>0.02</v>
      </c>
      <c r="L10" s="28">
        <v>15</v>
      </c>
      <c r="M10" s="40">
        <v>0</v>
      </c>
      <c r="N10" s="41">
        <v>0</v>
      </c>
      <c r="O10" s="41">
        <v>0</v>
      </c>
      <c r="P10" s="42">
        <v>0</v>
      </c>
      <c r="Q10" s="43">
        <v>0.04</v>
      </c>
      <c r="R10" s="41">
        <v>0.03</v>
      </c>
      <c r="S10" s="41">
        <v>0.01</v>
      </c>
      <c r="T10" s="42">
        <v>0</v>
      </c>
    </row>
    <row r="11" spans="1:20" s="2" customFormat="1" ht="15" customHeight="1" thickBot="1">
      <c r="A11" s="402"/>
      <c r="B11" s="409" t="s">
        <v>126</v>
      </c>
      <c r="C11" s="404"/>
      <c r="D11" s="404"/>
      <c r="E11" s="410"/>
      <c r="F11" s="22" t="s">
        <v>95</v>
      </c>
      <c r="G11" s="23"/>
      <c r="H11" s="24" t="s">
        <v>127</v>
      </c>
      <c r="I11" s="25">
        <v>63</v>
      </c>
      <c r="J11" s="26">
        <v>5.08</v>
      </c>
      <c r="K11" s="27">
        <v>4.5999999999999996</v>
      </c>
      <c r="L11" s="16" t="s">
        <v>128</v>
      </c>
      <c r="M11" s="16">
        <v>22</v>
      </c>
      <c r="N11" s="16">
        <v>5</v>
      </c>
      <c r="O11" s="16">
        <v>77</v>
      </c>
      <c r="P11" s="16">
        <v>1</v>
      </c>
      <c r="Q11" s="16">
        <v>0.03</v>
      </c>
      <c r="R11" s="16">
        <v>0</v>
      </c>
      <c r="S11" s="16">
        <v>0.1</v>
      </c>
      <c r="T11" s="16">
        <v>0.2</v>
      </c>
    </row>
    <row r="12" spans="1:20" ht="13.5" thickBot="1">
      <c r="A12" s="392" t="s">
        <v>46</v>
      </c>
      <c r="B12" s="393"/>
      <c r="C12" s="393"/>
      <c r="D12" s="393"/>
      <c r="E12" s="393"/>
      <c r="F12" s="394"/>
      <c r="G12" s="55"/>
      <c r="H12" s="56"/>
      <c r="I12" s="57">
        <f t="shared" ref="I12:T12" si="0">SUM(I7:I11)</f>
        <v>586.95000000000005</v>
      </c>
      <c r="J12" s="58">
        <f t="shared" si="0"/>
        <v>18.130000000000003</v>
      </c>
      <c r="K12" s="59">
        <f t="shared" si="0"/>
        <v>28.259999999999998</v>
      </c>
      <c r="L12" s="60">
        <f t="shared" si="0"/>
        <v>64.259999999999991</v>
      </c>
      <c r="M12" s="61">
        <f t="shared" si="0"/>
        <v>280.5</v>
      </c>
      <c r="N12" s="62">
        <f t="shared" si="0"/>
        <v>26.85</v>
      </c>
      <c r="O12" s="62">
        <f t="shared" si="0"/>
        <v>378.87</v>
      </c>
      <c r="P12" s="63">
        <f t="shared" si="0"/>
        <v>2.71</v>
      </c>
      <c r="Q12" s="61">
        <f t="shared" si="0"/>
        <v>0.29800000000000004</v>
      </c>
      <c r="R12" s="62">
        <f t="shared" si="0"/>
        <v>1.31</v>
      </c>
      <c r="S12" s="62">
        <f t="shared" si="0"/>
        <v>0.24900000000000003</v>
      </c>
      <c r="T12" s="64">
        <f t="shared" si="0"/>
        <v>3.0000000000000004</v>
      </c>
    </row>
    <row r="13" spans="1:20" ht="15" customHeight="1">
      <c r="A13" s="400" t="s">
        <v>47</v>
      </c>
      <c r="B13" s="430" t="s">
        <v>358</v>
      </c>
      <c r="C13" s="431"/>
      <c r="D13" s="431"/>
      <c r="E13" s="432"/>
      <c r="F13" s="12" t="s">
        <v>49</v>
      </c>
      <c r="G13" s="140"/>
      <c r="H13" s="141" t="s">
        <v>215</v>
      </c>
      <c r="I13" s="34">
        <v>22</v>
      </c>
      <c r="J13" s="142">
        <v>1.1000000000000001</v>
      </c>
      <c r="K13" s="143">
        <v>0.2</v>
      </c>
      <c r="L13" s="144">
        <v>3.8</v>
      </c>
      <c r="M13" s="29">
        <v>14</v>
      </c>
      <c r="N13" s="38">
        <v>13</v>
      </c>
      <c r="O13" s="38">
        <v>24</v>
      </c>
      <c r="P13" s="37">
        <v>0.9</v>
      </c>
      <c r="Q13" s="124">
        <v>0.06</v>
      </c>
      <c r="R13" s="38">
        <v>17.5</v>
      </c>
      <c r="S13" s="38">
        <v>0</v>
      </c>
      <c r="T13" s="37">
        <v>4.5</v>
      </c>
    </row>
    <row r="14" spans="1:20" ht="15" customHeight="1">
      <c r="A14" s="401"/>
      <c r="B14" s="72" t="s">
        <v>136</v>
      </c>
      <c r="C14" s="73"/>
      <c r="D14" s="73"/>
      <c r="E14" s="74"/>
      <c r="F14" s="75" t="s">
        <v>105</v>
      </c>
      <c r="G14" s="13"/>
      <c r="H14" s="156" t="s">
        <v>137</v>
      </c>
      <c r="I14" s="25">
        <v>110.35</v>
      </c>
      <c r="J14" s="26">
        <v>1.8</v>
      </c>
      <c r="K14" s="27">
        <v>6.95</v>
      </c>
      <c r="L14" s="28">
        <v>7.9</v>
      </c>
      <c r="M14" s="36">
        <v>89.1</v>
      </c>
      <c r="N14" s="38">
        <v>16.600000000000001</v>
      </c>
      <c r="O14" s="38">
        <v>126.6</v>
      </c>
      <c r="P14" s="37">
        <v>1.9</v>
      </c>
      <c r="Q14" s="124">
        <v>0.05</v>
      </c>
      <c r="R14" s="38">
        <v>19.16</v>
      </c>
      <c r="S14" s="38">
        <v>0.41</v>
      </c>
      <c r="T14" s="37">
        <v>0.5</v>
      </c>
    </row>
    <row r="15" spans="1:20">
      <c r="A15" s="401"/>
      <c r="B15" s="409" t="s">
        <v>340</v>
      </c>
      <c r="C15" s="404"/>
      <c r="D15" s="404"/>
      <c r="E15" s="410"/>
      <c r="F15" s="22" t="s">
        <v>341</v>
      </c>
      <c r="G15" s="23"/>
      <c r="H15" s="24" t="s">
        <v>268</v>
      </c>
      <c r="I15" s="25">
        <v>418.13</v>
      </c>
      <c r="J15" s="26">
        <v>25.22</v>
      </c>
      <c r="K15" s="27">
        <v>12.53</v>
      </c>
      <c r="L15" s="28">
        <v>51.03</v>
      </c>
      <c r="M15" s="40">
        <v>35</v>
      </c>
      <c r="N15" s="41">
        <v>21</v>
      </c>
      <c r="O15" s="41">
        <v>265</v>
      </c>
      <c r="P15" s="42">
        <v>2.6</v>
      </c>
      <c r="Q15" s="43">
        <v>0.21</v>
      </c>
      <c r="R15" s="41">
        <v>9.1</v>
      </c>
      <c r="S15" s="41">
        <v>0.06</v>
      </c>
      <c r="T15" s="42">
        <v>10.199999999999999</v>
      </c>
    </row>
    <row r="16" spans="1:20" hidden="1">
      <c r="A16" s="401"/>
      <c r="B16" s="409"/>
      <c r="C16" s="404"/>
      <c r="D16" s="404"/>
      <c r="E16" s="410"/>
      <c r="F16" s="22"/>
      <c r="G16" s="23"/>
      <c r="H16" s="24"/>
      <c r="I16" s="25"/>
      <c r="J16" s="26"/>
      <c r="K16" s="27"/>
      <c r="L16" s="28"/>
      <c r="M16" s="40"/>
      <c r="N16" s="41"/>
      <c r="O16" s="41"/>
      <c r="P16" s="42"/>
      <c r="Q16" s="43"/>
      <c r="R16" s="41"/>
      <c r="S16" s="41"/>
      <c r="T16" s="42"/>
    </row>
    <row r="17" spans="1:20">
      <c r="A17" s="401"/>
      <c r="B17" s="426" t="s">
        <v>111</v>
      </c>
      <c r="C17" s="404"/>
      <c r="D17" s="404"/>
      <c r="E17" s="405"/>
      <c r="F17" s="22" t="s">
        <v>60</v>
      </c>
      <c r="G17" s="23"/>
      <c r="H17" s="24" t="s">
        <v>61</v>
      </c>
      <c r="I17" s="25">
        <v>122.2</v>
      </c>
      <c r="J17" s="26">
        <v>0.4</v>
      </c>
      <c r="K17" s="27">
        <v>0.08</v>
      </c>
      <c r="L17" s="28">
        <v>29.85</v>
      </c>
      <c r="M17" s="40">
        <v>14.32</v>
      </c>
      <c r="N17" s="41">
        <v>8.1199999999999992</v>
      </c>
      <c r="O17" s="41">
        <v>29.36</v>
      </c>
      <c r="P17" s="42">
        <v>0.45</v>
      </c>
      <c r="Q17" s="43">
        <v>0.02</v>
      </c>
      <c r="R17" s="41">
        <v>0</v>
      </c>
      <c r="S17" s="41">
        <v>0</v>
      </c>
      <c r="T17" s="42">
        <v>1.68</v>
      </c>
    </row>
    <row r="18" spans="1:20" ht="13.5" thickBot="1">
      <c r="A18" s="401"/>
      <c r="B18" s="426" t="s">
        <v>44</v>
      </c>
      <c r="C18" s="404"/>
      <c r="D18" s="404"/>
      <c r="E18" s="405"/>
      <c r="F18" s="44" t="s">
        <v>62</v>
      </c>
      <c r="G18" s="45"/>
      <c r="H18" s="46"/>
      <c r="I18" s="47">
        <v>104.4</v>
      </c>
      <c r="J18" s="48">
        <v>3.96</v>
      </c>
      <c r="K18" s="49">
        <v>0.72</v>
      </c>
      <c r="L18" s="50">
        <v>20.04</v>
      </c>
      <c r="M18" s="51">
        <v>21</v>
      </c>
      <c r="N18" s="52">
        <v>28.2</v>
      </c>
      <c r="O18" s="52">
        <v>94.8</v>
      </c>
      <c r="P18" s="53">
        <v>2.34</v>
      </c>
      <c r="Q18" s="54">
        <v>0.1</v>
      </c>
      <c r="R18" s="52">
        <v>0</v>
      </c>
      <c r="S18" s="52">
        <v>0</v>
      </c>
      <c r="T18" s="53">
        <v>1.4</v>
      </c>
    </row>
    <row r="19" spans="1:20">
      <c r="A19" s="402"/>
      <c r="B19" s="427" t="s">
        <v>63</v>
      </c>
      <c r="C19" s="412"/>
      <c r="D19" s="412"/>
      <c r="E19" s="428"/>
      <c r="F19" s="80" t="s">
        <v>64</v>
      </c>
      <c r="G19" s="81"/>
      <c r="H19" s="46"/>
      <c r="I19" s="82">
        <v>117.5</v>
      </c>
      <c r="J19" s="83">
        <v>3.95</v>
      </c>
      <c r="K19" s="84">
        <v>0.5</v>
      </c>
      <c r="L19" s="85">
        <v>24.15</v>
      </c>
      <c r="M19" s="86">
        <v>11.5</v>
      </c>
      <c r="N19" s="87">
        <v>16.5</v>
      </c>
      <c r="O19" s="87">
        <v>43.5</v>
      </c>
      <c r="P19" s="88">
        <v>1</v>
      </c>
      <c r="Q19" s="89">
        <v>0.08</v>
      </c>
      <c r="R19" s="87">
        <v>0</v>
      </c>
      <c r="S19" s="87">
        <v>0</v>
      </c>
      <c r="T19" s="88">
        <v>0.65</v>
      </c>
    </row>
    <row r="20" spans="1:20">
      <c r="A20" s="392" t="s">
        <v>65</v>
      </c>
      <c r="B20" s="393"/>
      <c r="C20" s="393"/>
      <c r="D20" s="393"/>
      <c r="E20" s="393"/>
      <c r="F20" s="394"/>
      <c r="G20" s="81"/>
      <c r="H20" s="46"/>
      <c r="I20" s="90">
        <f t="shared" ref="I20:T20" si="1">SUM(I13:I19)</f>
        <v>894.58</v>
      </c>
      <c r="J20" s="91">
        <f t="shared" si="1"/>
        <v>36.43</v>
      </c>
      <c r="K20" s="92">
        <f t="shared" si="1"/>
        <v>20.979999999999997</v>
      </c>
      <c r="L20" s="60">
        <f t="shared" si="1"/>
        <v>136.77000000000001</v>
      </c>
      <c r="M20" s="61">
        <f t="shared" si="1"/>
        <v>184.92</v>
      </c>
      <c r="N20" s="62">
        <f t="shared" si="1"/>
        <v>103.42</v>
      </c>
      <c r="O20" s="62">
        <f t="shared" si="1"/>
        <v>583.26</v>
      </c>
      <c r="P20" s="63">
        <f t="shared" si="1"/>
        <v>9.1900000000000013</v>
      </c>
      <c r="Q20" s="61">
        <f t="shared" si="1"/>
        <v>0.52</v>
      </c>
      <c r="R20" s="62">
        <f t="shared" si="1"/>
        <v>45.76</v>
      </c>
      <c r="S20" s="62">
        <f t="shared" si="1"/>
        <v>0.47</v>
      </c>
      <c r="T20" s="64">
        <f t="shared" si="1"/>
        <v>18.929999999999996</v>
      </c>
    </row>
    <row r="21" spans="1:20">
      <c r="A21" s="400" t="s">
        <v>113</v>
      </c>
      <c r="B21" s="409" t="s">
        <v>67</v>
      </c>
      <c r="C21" s="404"/>
      <c r="D21" s="404"/>
      <c r="E21" s="410"/>
      <c r="F21" s="22" t="s">
        <v>68</v>
      </c>
      <c r="G21" s="23"/>
      <c r="H21" s="24"/>
      <c r="I21" s="25">
        <v>118</v>
      </c>
      <c r="J21" s="26">
        <v>5.6</v>
      </c>
      <c r="K21" s="27">
        <v>6.4</v>
      </c>
      <c r="L21" s="28">
        <v>9.4</v>
      </c>
      <c r="M21" s="40">
        <v>192</v>
      </c>
      <c r="N21" s="41">
        <v>26</v>
      </c>
      <c r="O21" s="41">
        <v>154</v>
      </c>
      <c r="P21" s="42">
        <v>1</v>
      </c>
      <c r="Q21" s="43">
        <v>0.04</v>
      </c>
      <c r="R21" s="41">
        <v>1</v>
      </c>
      <c r="S21" s="41">
        <v>0.01</v>
      </c>
      <c r="T21" s="42">
        <v>0</v>
      </c>
    </row>
    <row r="22" spans="1:20" ht="15" customHeight="1">
      <c r="A22" s="402"/>
      <c r="B22" s="426" t="s">
        <v>342</v>
      </c>
      <c r="C22" s="404"/>
      <c r="D22" s="404"/>
      <c r="E22" s="405"/>
      <c r="F22" s="22" t="s">
        <v>249</v>
      </c>
      <c r="G22" s="23"/>
      <c r="H22" s="94" t="s">
        <v>331</v>
      </c>
      <c r="I22" s="25">
        <v>300.89999999999998</v>
      </c>
      <c r="J22" s="26">
        <v>19.829999999999998</v>
      </c>
      <c r="K22" s="27">
        <v>13.65</v>
      </c>
      <c r="L22" s="28">
        <v>30.56</v>
      </c>
      <c r="M22" s="40">
        <v>201.48</v>
      </c>
      <c r="N22" s="41">
        <v>26.8</v>
      </c>
      <c r="O22" s="41">
        <v>243</v>
      </c>
      <c r="P22" s="42">
        <v>0.12</v>
      </c>
      <c r="Q22" s="43">
        <v>0.08</v>
      </c>
      <c r="R22" s="41">
        <v>0.89</v>
      </c>
      <c r="S22" s="41">
        <v>0.08</v>
      </c>
      <c r="T22" s="42">
        <v>2.2999999999999998</v>
      </c>
    </row>
    <row r="23" spans="1:20">
      <c r="A23" s="392" t="s">
        <v>69</v>
      </c>
      <c r="B23" s="393"/>
      <c r="C23" s="393"/>
      <c r="D23" s="393"/>
      <c r="E23" s="393"/>
      <c r="F23" s="394"/>
      <c r="G23" s="81"/>
      <c r="H23" s="46"/>
      <c r="I23" s="90">
        <f t="shared" ref="I23:T23" si="2">SUM(I21:I22)</f>
        <v>418.9</v>
      </c>
      <c r="J23" s="91">
        <f t="shared" si="2"/>
        <v>25.43</v>
      </c>
      <c r="K23" s="92">
        <f t="shared" si="2"/>
        <v>20.05</v>
      </c>
      <c r="L23" s="60">
        <f t="shared" si="2"/>
        <v>39.96</v>
      </c>
      <c r="M23" s="61">
        <f t="shared" si="2"/>
        <v>393.48</v>
      </c>
      <c r="N23" s="62">
        <f t="shared" si="2"/>
        <v>52.8</v>
      </c>
      <c r="O23" s="62">
        <f t="shared" si="2"/>
        <v>397</v>
      </c>
      <c r="P23" s="64">
        <f t="shared" si="2"/>
        <v>1.1200000000000001</v>
      </c>
      <c r="Q23" s="61">
        <f t="shared" si="2"/>
        <v>0.12</v>
      </c>
      <c r="R23" s="62">
        <f t="shared" si="2"/>
        <v>1.8900000000000001</v>
      </c>
      <c r="S23" s="62">
        <f t="shared" si="2"/>
        <v>0.09</v>
      </c>
      <c r="T23" s="64">
        <f t="shared" si="2"/>
        <v>2.2999999999999998</v>
      </c>
    </row>
    <row r="24" spans="1:20" ht="13.5" customHeight="1" thickBot="1">
      <c r="A24" s="417" t="s">
        <v>147</v>
      </c>
      <c r="B24" s="406" t="s">
        <v>118</v>
      </c>
      <c r="C24" s="407"/>
      <c r="D24" s="407"/>
      <c r="E24" s="408"/>
      <c r="F24" s="75" t="s">
        <v>119</v>
      </c>
      <c r="G24" s="13"/>
      <c r="H24" s="14" t="s">
        <v>120</v>
      </c>
      <c r="I24" s="15">
        <v>176.4</v>
      </c>
      <c r="J24" s="16">
        <v>4.8499999999999996</v>
      </c>
      <c r="K24" s="35">
        <v>7.6</v>
      </c>
      <c r="L24" s="17">
        <v>22.14</v>
      </c>
      <c r="M24" s="40">
        <v>93.6</v>
      </c>
      <c r="N24" s="41">
        <v>19.7</v>
      </c>
      <c r="O24" s="41">
        <v>116.9</v>
      </c>
      <c r="P24" s="42">
        <v>1.9</v>
      </c>
      <c r="Q24" s="43">
        <v>0.06</v>
      </c>
      <c r="R24" s="41">
        <v>40.299999999999997</v>
      </c>
      <c r="S24" s="41">
        <v>0</v>
      </c>
      <c r="T24" s="42">
        <v>3.3</v>
      </c>
    </row>
    <row r="25" spans="1:20" ht="14.25" hidden="1" customHeight="1">
      <c r="A25" s="401"/>
      <c r="B25" s="409"/>
      <c r="C25" s="404"/>
      <c r="D25" s="404"/>
      <c r="E25" s="410"/>
      <c r="F25" s="22"/>
      <c r="G25" s="23"/>
      <c r="H25" s="24"/>
      <c r="I25" s="25"/>
      <c r="J25" s="26"/>
      <c r="K25" s="27"/>
      <c r="L25" s="28"/>
      <c r="M25" s="40"/>
      <c r="N25" s="41"/>
      <c r="O25" s="41"/>
      <c r="P25" s="42"/>
      <c r="Q25" s="43"/>
      <c r="R25" s="41"/>
      <c r="S25" s="41"/>
      <c r="T25" s="42"/>
    </row>
    <row r="26" spans="1:20" ht="14.25" customHeight="1">
      <c r="A26" s="401"/>
      <c r="B26" s="409" t="s">
        <v>343</v>
      </c>
      <c r="C26" s="404"/>
      <c r="D26" s="404"/>
      <c r="E26" s="410"/>
      <c r="F26" s="22" t="s">
        <v>171</v>
      </c>
      <c r="G26" s="23"/>
      <c r="H26" s="24" t="s">
        <v>254</v>
      </c>
      <c r="I26" s="25">
        <v>284</v>
      </c>
      <c r="J26" s="26">
        <v>22.06</v>
      </c>
      <c r="K26" s="27">
        <v>14.15</v>
      </c>
      <c r="L26" s="28">
        <v>0.48</v>
      </c>
      <c r="M26" s="40">
        <v>57</v>
      </c>
      <c r="N26" s="41">
        <v>9</v>
      </c>
      <c r="O26" s="41">
        <v>218</v>
      </c>
      <c r="P26" s="42">
        <v>1.4</v>
      </c>
      <c r="Q26" s="43">
        <v>0.1</v>
      </c>
      <c r="R26" s="41">
        <v>4</v>
      </c>
      <c r="S26" s="41">
        <v>0.24</v>
      </c>
      <c r="T26" s="42">
        <v>1.2</v>
      </c>
    </row>
    <row r="27" spans="1:20" ht="14.25" customHeight="1" thickBot="1">
      <c r="A27" s="401"/>
      <c r="B27" s="548" t="s">
        <v>77</v>
      </c>
      <c r="C27" s="404"/>
      <c r="D27" s="404"/>
      <c r="E27" s="420"/>
      <c r="F27" s="96" t="s">
        <v>68</v>
      </c>
      <c r="G27" s="97"/>
      <c r="H27" s="56" t="s">
        <v>78</v>
      </c>
      <c r="I27" s="25">
        <v>100.4</v>
      </c>
      <c r="J27" s="26">
        <v>1.4</v>
      </c>
      <c r="K27" s="27">
        <v>0.4</v>
      </c>
      <c r="L27" s="28">
        <v>22.8</v>
      </c>
      <c r="M27" s="40">
        <v>34</v>
      </c>
      <c r="N27" s="41">
        <v>12</v>
      </c>
      <c r="O27" s="41">
        <v>36</v>
      </c>
      <c r="P27" s="42">
        <v>0.6</v>
      </c>
      <c r="Q27" s="43">
        <v>0.02</v>
      </c>
      <c r="R27" s="41">
        <v>14.8</v>
      </c>
      <c r="S27" s="87">
        <v>0.04</v>
      </c>
      <c r="T27" s="42">
        <v>0.2</v>
      </c>
    </row>
    <row r="28" spans="1:20" ht="14.25" customHeight="1">
      <c r="A28" s="401"/>
      <c r="B28" s="411" t="s">
        <v>63</v>
      </c>
      <c r="C28" s="412"/>
      <c r="D28" s="412"/>
      <c r="E28" s="413"/>
      <c r="F28" s="80" t="s">
        <v>153</v>
      </c>
      <c r="G28" s="81"/>
      <c r="H28" s="46"/>
      <c r="I28" s="82">
        <v>176</v>
      </c>
      <c r="J28" s="83">
        <v>5.9</v>
      </c>
      <c r="K28" s="84">
        <v>0.75</v>
      </c>
      <c r="L28" s="85">
        <v>36.22</v>
      </c>
      <c r="M28" s="86">
        <v>17.25</v>
      </c>
      <c r="N28" s="87">
        <v>24.75</v>
      </c>
      <c r="O28" s="87">
        <v>65.25</v>
      </c>
      <c r="P28" s="88">
        <v>1.5</v>
      </c>
      <c r="Q28" s="89">
        <v>0.12</v>
      </c>
      <c r="R28" s="87">
        <v>0</v>
      </c>
      <c r="S28" s="87">
        <v>0</v>
      </c>
      <c r="T28" s="88">
        <v>0.97</v>
      </c>
    </row>
    <row r="29" spans="1:20" ht="15" customHeight="1">
      <c r="A29" s="402"/>
      <c r="B29" s="414" t="s">
        <v>80</v>
      </c>
      <c r="C29" s="415"/>
      <c r="D29" s="415"/>
      <c r="E29" s="416"/>
      <c r="F29" s="80" t="s">
        <v>81</v>
      </c>
      <c r="G29" s="81"/>
      <c r="H29" s="46"/>
      <c r="I29" s="82">
        <v>71.67</v>
      </c>
      <c r="J29" s="83">
        <v>1.65</v>
      </c>
      <c r="K29" s="98">
        <v>0.4</v>
      </c>
      <c r="L29" s="85">
        <v>14.98</v>
      </c>
      <c r="M29" s="86">
        <v>38</v>
      </c>
      <c r="N29" s="87">
        <v>24</v>
      </c>
      <c r="O29" s="87">
        <v>32</v>
      </c>
      <c r="P29" s="88">
        <v>4.5999999999999996</v>
      </c>
      <c r="Q29" s="89">
        <v>0.04</v>
      </c>
      <c r="R29" s="87">
        <v>10</v>
      </c>
      <c r="S29" s="87">
        <v>0.04</v>
      </c>
      <c r="T29" s="88">
        <v>0.8</v>
      </c>
    </row>
    <row r="30" spans="1:20">
      <c r="A30" s="392" t="s">
        <v>82</v>
      </c>
      <c r="B30" s="393"/>
      <c r="C30" s="393"/>
      <c r="D30" s="393"/>
      <c r="E30" s="393"/>
      <c r="F30" s="394"/>
      <c r="G30" s="55"/>
      <c r="H30" s="56"/>
      <c r="I30" s="99">
        <f t="shared" ref="I30:T30" si="3">SUM(I24:I29)</f>
        <v>808.46999999999991</v>
      </c>
      <c r="J30" s="99">
        <f t="shared" si="3"/>
        <v>35.859999999999992</v>
      </c>
      <c r="K30" s="99">
        <f t="shared" si="3"/>
        <v>23.299999999999997</v>
      </c>
      <c r="L30" s="99">
        <f t="shared" si="3"/>
        <v>96.62</v>
      </c>
      <c r="M30" s="99">
        <f t="shared" si="3"/>
        <v>239.85</v>
      </c>
      <c r="N30" s="99">
        <f t="shared" si="3"/>
        <v>89.45</v>
      </c>
      <c r="O30" s="99">
        <f t="shared" si="3"/>
        <v>468.15</v>
      </c>
      <c r="P30" s="99">
        <f t="shared" si="3"/>
        <v>10</v>
      </c>
      <c r="Q30" s="99">
        <f t="shared" si="3"/>
        <v>0.33999999999999997</v>
      </c>
      <c r="R30" s="99">
        <f t="shared" si="3"/>
        <v>69.099999999999994</v>
      </c>
      <c r="S30" s="99">
        <f t="shared" si="3"/>
        <v>0.31999999999999995</v>
      </c>
      <c r="T30" s="99">
        <f t="shared" si="3"/>
        <v>6.47</v>
      </c>
    </row>
    <row r="31" spans="1:20">
      <c r="A31" s="400" t="s">
        <v>83</v>
      </c>
      <c r="B31" s="406" t="s">
        <v>84</v>
      </c>
      <c r="C31" s="407"/>
      <c r="D31" s="407"/>
      <c r="E31" s="408"/>
      <c r="F31" s="100" t="s">
        <v>85</v>
      </c>
      <c r="G31" s="97"/>
      <c r="H31" s="56" t="s">
        <v>86</v>
      </c>
      <c r="I31" s="101">
        <v>88</v>
      </c>
      <c r="J31" s="102">
        <v>5.0999999999999996</v>
      </c>
      <c r="K31" s="103">
        <v>4.4000000000000004</v>
      </c>
      <c r="L31" s="104">
        <v>3.52</v>
      </c>
      <c r="M31" s="105">
        <v>211.2</v>
      </c>
      <c r="N31" s="106">
        <v>24</v>
      </c>
      <c r="O31" s="106">
        <v>158</v>
      </c>
      <c r="P31" s="107">
        <v>0.18</v>
      </c>
      <c r="Q31" s="108">
        <v>7.0000000000000007E-2</v>
      </c>
      <c r="R31" s="106">
        <v>1.2</v>
      </c>
      <c r="S31" s="106">
        <v>0.04</v>
      </c>
      <c r="T31" s="63">
        <v>0.08</v>
      </c>
    </row>
    <row r="32" spans="1:20" ht="15.75" customHeight="1">
      <c r="A32" s="401"/>
      <c r="B32" s="403" t="s">
        <v>44</v>
      </c>
      <c r="C32" s="404"/>
      <c r="D32" s="404"/>
      <c r="E32" s="405"/>
      <c r="F32" s="44" t="s">
        <v>45</v>
      </c>
      <c r="G32" s="45"/>
      <c r="H32" s="46"/>
      <c r="I32" s="47">
        <v>52.2</v>
      </c>
      <c r="J32" s="48">
        <v>1.98</v>
      </c>
      <c r="K32" s="49">
        <v>0.36</v>
      </c>
      <c r="L32" s="50">
        <v>10</v>
      </c>
      <c r="M32" s="51">
        <v>10.5</v>
      </c>
      <c r="N32" s="52">
        <v>14.1</v>
      </c>
      <c r="O32" s="52">
        <v>47.4</v>
      </c>
      <c r="P32" s="53">
        <v>1.2</v>
      </c>
      <c r="Q32" s="54">
        <v>0.05</v>
      </c>
      <c r="R32" s="52">
        <v>0</v>
      </c>
      <c r="S32" s="41">
        <v>0</v>
      </c>
      <c r="T32" s="53">
        <v>0.7</v>
      </c>
    </row>
    <row r="33" spans="1:20" ht="15.75" customHeight="1">
      <c r="A33" s="402"/>
      <c r="B33" s="411" t="s">
        <v>63</v>
      </c>
      <c r="C33" s="412"/>
      <c r="D33" s="412"/>
      <c r="E33" s="413"/>
      <c r="F33" s="80" t="s">
        <v>87</v>
      </c>
      <c r="G33" s="81"/>
      <c r="H33" s="46"/>
      <c r="I33" s="82">
        <v>58.8</v>
      </c>
      <c r="J33" s="83">
        <v>1.98</v>
      </c>
      <c r="K33" s="84">
        <v>0.25</v>
      </c>
      <c r="L33" s="85">
        <v>12.1</v>
      </c>
      <c r="M33" s="86">
        <v>5.8</v>
      </c>
      <c r="N33" s="87">
        <v>8.3000000000000007</v>
      </c>
      <c r="O33" s="87">
        <v>21.7</v>
      </c>
      <c r="P33" s="88">
        <v>0.5</v>
      </c>
      <c r="Q33" s="89">
        <v>0.04</v>
      </c>
      <c r="R33" s="87">
        <v>0</v>
      </c>
      <c r="S33" s="87">
        <v>0</v>
      </c>
      <c r="T33" s="88">
        <v>0.32</v>
      </c>
    </row>
    <row r="34" spans="1:20">
      <c r="A34" s="392" t="s">
        <v>88</v>
      </c>
      <c r="B34" s="393"/>
      <c r="C34" s="393"/>
      <c r="D34" s="393"/>
      <c r="E34" s="393"/>
      <c r="F34" s="394"/>
      <c r="G34" s="97"/>
      <c r="H34" s="56"/>
      <c r="I34" s="99">
        <f t="shared" ref="I34:T34" si="4">I31+I32+I33</f>
        <v>199</v>
      </c>
      <c r="J34" s="99">
        <f t="shared" si="4"/>
        <v>9.06</v>
      </c>
      <c r="K34" s="99">
        <f t="shared" si="4"/>
        <v>5.0100000000000007</v>
      </c>
      <c r="L34" s="99">
        <f t="shared" si="4"/>
        <v>25.619999999999997</v>
      </c>
      <c r="M34" s="109">
        <f t="shared" si="4"/>
        <v>227.5</v>
      </c>
      <c r="N34" s="110">
        <f t="shared" si="4"/>
        <v>46.400000000000006</v>
      </c>
      <c r="O34" s="110">
        <f t="shared" si="4"/>
        <v>227.1</v>
      </c>
      <c r="P34" s="64">
        <f t="shared" si="4"/>
        <v>1.88</v>
      </c>
      <c r="Q34" s="109">
        <f t="shared" si="4"/>
        <v>0.16</v>
      </c>
      <c r="R34" s="110">
        <f t="shared" si="4"/>
        <v>1.2</v>
      </c>
      <c r="S34" s="110">
        <f t="shared" si="4"/>
        <v>0.04</v>
      </c>
      <c r="T34" s="64">
        <f t="shared" si="4"/>
        <v>1.0999999999999999</v>
      </c>
    </row>
    <row r="35" spans="1:20" ht="20.25" customHeight="1">
      <c r="A35" s="395" t="s">
        <v>89</v>
      </c>
      <c r="B35" s="396"/>
      <c r="C35" s="396"/>
      <c r="D35" s="396"/>
      <c r="E35" s="396"/>
      <c r="F35" s="397"/>
      <c r="G35" s="111">
        <f>SUM(G7:G34)</f>
        <v>0</v>
      </c>
      <c r="H35" s="112"/>
      <c r="I35" s="113">
        <f t="shared" ref="I35:T35" si="5">I12+I20+I23+I30+I34</f>
        <v>2907.9</v>
      </c>
      <c r="J35" s="113">
        <f t="shared" si="5"/>
        <v>124.91</v>
      </c>
      <c r="K35" s="113">
        <f t="shared" si="5"/>
        <v>97.6</v>
      </c>
      <c r="L35" s="113">
        <f t="shared" si="5"/>
        <v>363.23</v>
      </c>
      <c r="M35" s="114">
        <f t="shared" si="5"/>
        <v>1326.25</v>
      </c>
      <c r="N35" s="115">
        <f t="shared" si="5"/>
        <v>318.91999999999996</v>
      </c>
      <c r="O35" s="115">
        <f t="shared" si="5"/>
        <v>2054.38</v>
      </c>
      <c r="P35" s="116">
        <f t="shared" si="5"/>
        <v>24.900000000000002</v>
      </c>
      <c r="Q35" s="114">
        <f t="shared" si="5"/>
        <v>1.4379999999999999</v>
      </c>
      <c r="R35" s="115">
        <f t="shared" si="5"/>
        <v>119.26</v>
      </c>
      <c r="S35" s="115">
        <f t="shared" si="5"/>
        <v>1.169</v>
      </c>
      <c r="T35" s="116">
        <f t="shared" si="5"/>
        <v>31.799999999999997</v>
      </c>
    </row>
    <row r="36" spans="1:20" ht="15">
      <c r="A36" s="117"/>
      <c r="B36" s="117"/>
      <c r="C36" s="117"/>
      <c r="D36" s="117"/>
      <c r="E36" s="117"/>
      <c r="F36" s="117"/>
      <c r="G36" s="118"/>
      <c r="H36" s="398" t="s">
        <v>269</v>
      </c>
      <c r="I36" s="399"/>
      <c r="J36" s="119">
        <f>J35/(L35/4)</f>
        <v>1.3755471739669078</v>
      </c>
      <c r="K36" s="120">
        <f>K35/(L35/4)</f>
        <v>1.0748010902183189</v>
      </c>
      <c r="L36" s="121">
        <v>4</v>
      </c>
    </row>
    <row r="37" spans="1:20" ht="15">
      <c r="A37" s="122"/>
      <c r="B37" s="122"/>
      <c r="C37" s="122"/>
      <c r="D37" s="122"/>
      <c r="E37" s="122"/>
      <c r="F37" s="122"/>
      <c r="G37" s="123"/>
      <c r="H37" s="122"/>
      <c r="I37" s="123"/>
      <c r="J37" s="123"/>
      <c r="K37" s="123"/>
      <c r="L37" s="123"/>
    </row>
    <row r="38" spans="1:20" ht="15">
      <c r="A38" s="122"/>
      <c r="B38" s="122"/>
      <c r="C38" s="122"/>
      <c r="D38" s="122"/>
      <c r="E38" s="122"/>
      <c r="F38" s="122"/>
      <c r="G38" s="123"/>
      <c r="H38" s="122"/>
      <c r="I38" s="123"/>
      <c r="J38" s="123"/>
      <c r="K38" s="123"/>
      <c r="L38" s="123"/>
    </row>
    <row r="39" spans="1:20" ht="14.25">
      <c r="A39" s="122"/>
    </row>
    <row r="40" spans="1:20" ht="15">
      <c r="A40" s="122"/>
      <c r="B40" s="122"/>
      <c r="C40" s="122"/>
      <c r="D40" s="122"/>
      <c r="E40" s="122"/>
      <c r="F40" s="122"/>
      <c r="G40" s="123"/>
      <c r="H40" s="122"/>
      <c r="I40" s="123"/>
      <c r="J40" s="123"/>
      <c r="K40" s="123"/>
      <c r="L40" s="123"/>
    </row>
    <row r="41" spans="1:20" ht="15">
      <c r="A41" s="122"/>
      <c r="B41" s="122"/>
      <c r="C41" s="122"/>
      <c r="D41" s="122"/>
      <c r="E41" s="122"/>
      <c r="F41" s="122"/>
      <c r="G41" s="123"/>
      <c r="H41" s="122"/>
      <c r="I41" s="123"/>
      <c r="J41" s="123"/>
      <c r="K41" s="123"/>
      <c r="L41" s="123"/>
    </row>
    <row r="42" spans="1:20" ht="15">
      <c r="A42" s="122"/>
      <c r="B42" s="122"/>
      <c r="C42" s="122"/>
      <c r="D42" s="122"/>
      <c r="E42" s="122"/>
      <c r="F42" s="122"/>
      <c r="G42" s="123"/>
      <c r="H42" s="122"/>
      <c r="I42" s="123"/>
      <c r="J42" s="123"/>
      <c r="K42" s="123"/>
      <c r="L42" s="123"/>
    </row>
    <row r="43" spans="1:20" ht="15">
      <c r="A43" s="122"/>
      <c r="B43" s="122"/>
      <c r="C43" s="122"/>
      <c r="D43" s="122"/>
      <c r="E43" s="122"/>
      <c r="F43" s="122"/>
      <c r="G43" s="123"/>
      <c r="H43" s="122"/>
      <c r="I43" s="123"/>
      <c r="J43" s="123"/>
      <c r="K43" s="123"/>
      <c r="L43" s="123"/>
    </row>
    <row r="44" spans="1:20" ht="15">
      <c r="A44" s="122"/>
      <c r="B44" s="122"/>
      <c r="C44" s="122"/>
      <c r="D44" s="122"/>
      <c r="E44" s="122"/>
      <c r="F44" s="122"/>
      <c r="G44" s="123"/>
      <c r="H44" s="122"/>
      <c r="I44" s="123"/>
      <c r="J44" s="123"/>
      <c r="K44" s="123"/>
      <c r="L44" s="123"/>
    </row>
  </sheetData>
  <mergeCells count="45">
    <mergeCell ref="A1:T1"/>
    <mergeCell ref="A2:T2"/>
    <mergeCell ref="A3:T3"/>
    <mergeCell ref="Q4:T4"/>
    <mergeCell ref="A6:T6"/>
    <mergeCell ref="M4:P4"/>
    <mergeCell ref="J4:L4"/>
    <mergeCell ref="I4:I5"/>
    <mergeCell ref="H4:H5"/>
    <mergeCell ref="F4:F5"/>
    <mergeCell ref="A4:E5"/>
    <mergeCell ref="A7:A11"/>
    <mergeCell ref="A13:A19"/>
    <mergeCell ref="A21:A22"/>
    <mergeCell ref="A24:A29"/>
    <mergeCell ref="A31:A33"/>
    <mergeCell ref="H36:I36"/>
    <mergeCell ref="A35:F35"/>
    <mergeCell ref="A34:F34"/>
    <mergeCell ref="B33:E33"/>
    <mergeCell ref="B32:E32"/>
    <mergeCell ref="B31:E31"/>
    <mergeCell ref="A30:F30"/>
    <mergeCell ref="B29:E29"/>
    <mergeCell ref="B28:E28"/>
    <mergeCell ref="B27:E27"/>
    <mergeCell ref="B26:E26"/>
    <mergeCell ref="B25:E25"/>
    <mergeCell ref="B24:E24"/>
    <mergeCell ref="A12:F12"/>
    <mergeCell ref="B21:E21"/>
    <mergeCell ref="B22:E22"/>
    <mergeCell ref="A23:F23"/>
    <mergeCell ref="B13:E13"/>
    <mergeCell ref="B15:E15"/>
    <mergeCell ref="B16:E16"/>
    <mergeCell ref="B17:E17"/>
    <mergeCell ref="A20:F20"/>
    <mergeCell ref="B18:E18"/>
    <mergeCell ref="B19:E19"/>
    <mergeCell ref="B11:E11"/>
    <mergeCell ref="B10:E10"/>
    <mergeCell ref="B9:E9"/>
    <mergeCell ref="B8:E8"/>
    <mergeCell ref="B7:E7"/>
  </mergeCells>
  <pageMargins left="0.118055552244186" right="0.118055552244186" top="0.118055552244186" bottom="0.196527779102325" header="0.51180553436279297" footer="0.51180553436279297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B25" sqref="B25:E25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5.140625" style="2" customWidth="1"/>
    <col min="6" max="6" width="8.7109375" style="2" customWidth="1"/>
    <col min="7" max="7" width="9.7109375" style="2" hidden="1" customWidth="1"/>
    <col min="8" max="8" width="7.42578125" style="2" customWidth="1"/>
    <col min="9" max="9" width="11" style="2" customWidth="1"/>
    <col min="10" max="11" width="9.140625" style="2" customWidth="1"/>
    <col min="12" max="12" width="11.140625" style="2" customWidth="1"/>
    <col min="13" max="15" width="7" style="2" customWidth="1"/>
    <col min="16" max="16" width="5.42578125" style="2" customWidth="1"/>
    <col min="17" max="17" width="5.7109375" style="2" customWidth="1"/>
    <col min="18" max="18" width="6.85546875" style="2" customWidth="1"/>
    <col min="19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270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4.25" customHeight="1">
      <c r="A5" s="400" t="s">
        <v>31</v>
      </c>
      <c r="B5" s="430" t="s">
        <v>271</v>
      </c>
      <c r="C5" s="431"/>
      <c r="D5" s="431"/>
      <c r="E5" s="432"/>
      <c r="F5" s="12" t="s">
        <v>57</v>
      </c>
      <c r="G5" s="13"/>
      <c r="H5" s="14" t="s">
        <v>93</v>
      </c>
      <c r="I5" s="34">
        <v>303</v>
      </c>
      <c r="J5" s="16">
        <v>8.31</v>
      </c>
      <c r="K5" s="35">
        <v>13.12</v>
      </c>
      <c r="L5" s="17">
        <v>37.630000000000003</v>
      </c>
      <c r="M5" s="36">
        <v>55.8</v>
      </c>
      <c r="N5" s="38">
        <v>10.199999999999999</v>
      </c>
      <c r="O5" s="38">
        <v>117.45</v>
      </c>
      <c r="P5" s="37">
        <v>0.86</v>
      </c>
      <c r="Q5" s="124">
        <v>0.09</v>
      </c>
      <c r="R5" s="38">
        <v>0.48</v>
      </c>
      <c r="S5" s="38">
        <v>0.02</v>
      </c>
      <c r="T5" s="37">
        <v>0.1</v>
      </c>
    </row>
    <row r="6" spans="1:20" ht="14.25" customHeight="1">
      <c r="A6" s="401"/>
      <c r="B6" s="414" t="s">
        <v>35</v>
      </c>
      <c r="C6" s="415"/>
      <c r="D6" s="415"/>
      <c r="E6" s="416"/>
      <c r="F6" s="22" t="s">
        <v>36</v>
      </c>
      <c r="G6" s="23"/>
      <c r="H6" s="24" t="s">
        <v>37</v>
      </c>
      <c r="I6" s="25">
        <v>202.76</v>
      </c>
      <c r="J6" s="26">
        <v>9.75</v>
      </c>
      <c r="K6" s="27">
        <v>10.37</v>
      </c>
      <c r="L6" s="28">
        <v>1.85</v>
      </c>
      <c r="M6" s="29">
        <v>72.16</v>
      </c>
      <c r="N6" s="30">
        <v>11.2</v>
      </c>
      <c r="O6" s="30">
        <v>158.04</v>
      </c>
      <c r="P6" s="31">
        <v>1.85</v>
      </c>
      <c r="Q6" s="32">
        <v>7.0000000000000007E-2</v>
      </c>
      <c r="R6" s="30">
        <v>0.18</v>
      </c>
      <c r="S6" s="30">
        <v>0.2</v>
      </c>
      <c r="T6" s="31">
        <v>3.6</v>
      </c>
    </row>
    <row r="7" spans="1:20" ht="14.25" customHeight="1">
      <c r="A7" s="401"/>
      <c r="B7" s="430" t="s">
        <v>38</v>
      </c>
      <c r="C7" s="431"/>
      <c r="D7" s="431"/>
      <c r="E7" s="432"/>
      <c r="F7" s="12" t="s">
        <v>39</v>
      </c>
      <c r="G7" s="13"/>
      <c r="H7" s="14" t="s">
        <v>40</v>
      </c>
      <c r="I7" s="34">
        <v>124.95</v>
      </c>
      <c r="J7" s="16">
        <v>1.99</v>
      </c>
      <c r="K7" s="35">
        <v>7.5</v>
      </c>
      <c r="L7" s="17">
        <v>12.21</v>
      </c>
      <c r="M7" s="36">
        <v>8.4</v>
      </c>
      <c r="N7" s="36">
        <v>1</v>
      </c>
      <c r="O7" s="36">
        <v>20.5</v>
      </c>
      <c r="P7" s="37">
        <v>0.33</v>
      </c>
      <c r="Q7" s="37">
        <v>3.3000000000000002E-2</v>
      </c>
      <c r="R7" s="38">
        <v>0</v>
      </c>
      <c r="S7" s="38">
        <v>0.04</v>
      </c>
      <c r="T7" s="37">
        <v>0.4</v>
      </c>
    </row>
    <row r="8" spans="1:20" ht="15.75" customHeight="1">
      <c r="A8" s="401"/>
      <c r="B8" s="409" t="s">
        <v>97</v>
      </c>
      <c r="C8" s="404"/>
      <c r="D8" s="404"/>
      <c r="E8" s="410"/>
      <c r="F8" s="22" t="s">
        <v>98</v>
      </c>
      <c r="G8" s="23"/>
      <c r="H8" s="24" t="s">
        <v>99</v>
      </c>
      <c r="I8" s="25">
        <v>118.6</v>
      </c>
      <c r="J8" s="26">
        <v>4.08</v>
      </c>
      <c r="K8" s="27">
        <v>3.5</v>
      </c>
      <c r="L8" s="28">
        <v>17.579999999999998</v>
      </c>
      <c r="M8" s="40">
        <v>152.22</v>
      </c>
      <c r="N8" s="41">
        <v>21.34</v>
      </c>
      <c r="O8" s="41">
        <v>124.56</v>
      </c>
      <c r="P8" s="42">
        <v>0.48</v>
      </c>
      <c r="Q8" s="43">
        <v>0.06</v>
      </c>
      <c r="R8" s="41">
        <v>1.59</v>
      </c>
      <c r="S8" s="41">
        <v>0.02</v>
      </c>
      <c r="T8" s="42">
        <v>0</v>
      </c>
    </row>
    <row r="9" spans="1:20" ht="15.75" customHeight="1">
      <c r="A9" s="401"/>
      <c r="B9" s="426" t="s">
        <v>44</v>
      </c>
      <c r="C9" s="404"/>
      <c r="D9" s="404"/>
      <c r="E9" s="405"/>
      <c r="F9" s="44" t="s">
        <v>45</v>
      </c>
      <c r="G9" s="45"/>
      <c r="H9" s="46"/>
      <c r="I9" s="47">
        <v>52.2</v>
      </c>
      <c r="J9" s="48">
        <v>1.98</v>
      </c>
      <c r="K9" s="49">
        <v>0.36</v>
      </c>
      <c r="L9" s="50">
        <v>10</v>
      </c>
      <c r="M9" s="51">
        <v>10.5</v>
      </c>
      <c r="N9" s="52">
        <v>14.1</v>
      </c>
      <c r="O9" s="52">
        <v>47.4</v>
      </c>
      <c r="P9" s="53">
        <v>1.2</v>
      </c>
      <c r="Q9" s="54">
        <v>0.05</v>
      </c>
      <c r="R9" s="52">
        <v>0</v>
      </c>
      <c r="S9" s="41">
        <v>0</v>
      </c>
      <c r="T9" s="53">
        <v>0.7</v>
      </c>
    </row>
    <row r="10" spans="1:20" ht="15" customHeight="1">
      <c r="A10" s="402"/>
      <c r="B10" s="411" t="s">
        <v>63</v>
      </c>
      <c r="C10" s="412"/>
      <c r="D10" s="412"/>
      <c r="E10" s="413"/>
      <c r="F10" s="80" t="s">
        <v>87</v>
      </c>
      <c r="G10" s="81"/>
      <c r="H10" s="46"/>
      <c r="I10" s="82">
        <v>58.8</v>
      </c>
      <c r="J10" s="83">
        <v>1.98</v>
      </c>
      <c r="K10" s="84">
        <v>0.25</v>
      </c>
      <c r="L10" s="85">
        <v>12.1</v>
      </c>
      <c r="M10" s="86">
        <v>5.8</v>
      </c>
      <c r="N10" s="87">
        <v>8.3000000000000007</v>
      </c>
      <c r="O10" s="87">
        <v>21.7</v>
      </c>
      <c r="P10" s="88">
        <v>0.5</v>
      </c>
      <c r="Q10" s="89">
        <v>0.04</v>
      </c>
      <c r="R10" s="87">
        <v>0</v>
      </c>
      <c r="S10" s="87">
        <v>0</v>
      </c>
      <c r="T10" s="88">
        <v>0.32</v>
      </c>
    </row>
    <row r="11" spans="1:20">
      <c r="A11" s="392" t="s">
        <v>100</v>
      </c>
      <c r="B11" s="393"/>
      <c r="C11" s="393"/>
      <c r="D11" s="393"/>
      <c r="E11" s="393"/>
      <c r="F11" s="394"/>
      <c r="G11" s="127"/>
      <c r="H11" s="79"/>
      <c r="I11" s="128">
        <f t="shared" ref="I11:T11" si="0">SUM(I5:I10)</f>
        <v>860.31000000000006</v>
      </c>
      <c r="J11" s="129">
        <f t="shared" si="0"/>
        <v>28.090000000000003</v>
      </c>
      <c r="K11" s="130">
        <f t="shared" si="0"/>
        <v>35.099999999999994</v>
      </c>
      <c r="L11" s="93">
        <f t="shared" si="0"/>
        <v>91.37</v>
      </c>
      <c r="M11" s="131">
        <f t="shared" si="0"/>
        <v>304.88</v>
      </c>
      <c r="N11" s="132">
        <f t="shared" si="0"/>
        <v>66.14</v>
      </c>
      <c r="O11" s="132">
        <f t="shared" si="0"/>
        <v>489.65</v>
      </c>
      <c r="P11" s="133">
        <f t="shared" si="0"/>
        <v>5.22</v>
      </c>
      <c r="Q11" s="131">
        <f t="shared" si="0"/>
        <v>0.34299999999999997</v>
      </c>
      <c r="R11" s="132">
        <f t="shared" si="0"/>
        <v>2.25</v>
      </c>
      <c r="S11" s="132">
        <f t="shared" si="0"/>
        <v>0.28000000000000003</v>
      </c>
      <c r="T11" s="134">
        <f t="shared" si="0"/>
        <v>5.120000000000001</v>
      </c>
    </row>
    <row r="12" spans="1:20" ht="12.75" customHeight="1">
      <c r="A12" s="400" t="s">
        <v>47</v>
      </c>
      <c r="B12" s="409" t="s">
        <v>102</v>
      </c>
      <c r="C12" s="404"/>
      <c r="D12" s="404"/>
      <c r="E12" s="410"/>
      <c r="F12" s="22" t="s">
        <v>49</v>
      </c>
      <c r="G12" s="23"/>
      <c r="H12" s="24" t="s">
        <v>103</v>
      </c>
      <c r="I12" s="25">
        <v>90.1</v>
      </c>
      <c r="J12" s="26">
        <v>0.12</v>
      </c>
      <c r="K12" s="27">
        <v>5.0999999999999996</v>
      </c>
      <c r="L12" s="28">
        <v>11.16</v>
      </c>
      <c r="M12" s="36">
        <v>33.479999999999997</v>
      </c>
      <c r="N12" s="38">
        <v>16</v>
      </c>
      <c r="O12" s="38">
        <v>29.35</v>
      </c>
      <c r="P12" s="37">
        <v>0.97</v>
      </c>
      <c r="Q12" s="124">
        <v>0.13</v>
      </c>
      <c r="R12" s="38">
        <v>16.87</v>
      </c>
      <c r="S12" s="38">
        <v>0</v>
      </c>
      <c r="T12" s="31">
        <v>4.5199999999999996</v>
      </c>
    </row>
    <row r="13" spans="1:20" ht="12.75" customHeight="1">
      <c r="A13" s="401"/>
      <c r="B13" s="406" t="s">
        <v>188</v>
      </c>
      <c r="C13" s="407"/>
      <c r="D13" s="407"/>
      <c r="E13" s="408"/>
      <c r="F13" s="75" t="s">
        <v>105</v>
      </c>
      <c r="G13" s="13"/>
      <c r="H13" s="94" t="s">
        <v>189</v>
      </c>
      <c r="I13" s="25">
        <v>148.25</v>
      </c>
      <c r="J13" s="26">
        <v>5.49</v>
      </c>
      <c r="K13" s="27">
        <v>13.7</v>
      </c>
      <c r="L13" s="28">
        <v>16.54</v>
      </c>
      <c r="M13" s="29">
        <v>127.46</v>
      </c>
      <c r="N13" s="30">
        <v>18.309999999999999</v>
      </c>
      <c r="O13" s="30">
        <v>151.6</v>
      </c>
      <c r="P13" s="31">
        <v>4.17</v>
      </c>
      <c r="Q13" s="32">
        <v>0.1</v>
      </c>
      <c r="R13" s="30">
        <v>16.8</v>
      </c>
      <c r="S13" s="30">
        <v>0.43</v>
      </c>
      <c r="T13" s="31">
        <v>0.7</v>
      </c>
    </row>
    <row r="14" spans="1:20" ht="12.75" customHeight="1">
      <c r="A14" s="401"/>
      <c r="B14" s="409" t="s">
        <v>272</v>
      </c>
      <c r="C14" s="404"/>
      <c r="D14" s="404"/>
      <c r="E14" s="410"/>
      <c r="F14" s="22" t="s">
        <v>171</v>
      </c>
      <c r="G14" s="23"/>
      <c r="H14" s="24" t="s">
        <v>172</v>
      </c>
      <c r="I14" s="25">
        <v>128</v>
      </c>
      <c r="J14" s="26">
        <v>13.64</v>
      </c>
      <c r="K14" s="27">
        <v>9.25</v>
      </c>
      <c r="L14" s="28">
        <v>6.45</v>
      </c>
      <c r="M14" s="40">
        <v>55</v>
      </c>
      <c r="N14" s="41">
        <v>18</v>
      </c>
      <c r="O14" s="41">
        <v>97</v>
      </c>
      <c r="P14" s="42">
        <v>1.6</v>
      </c>
      <c r="Q14" s="43">
        <v>0.06</v>
      </c>
      <c r="R14" s="41">
        <v>35</v>
      </c>
      <c r="S14" s="41">
        <v>0.11</v>
      </c>
      <c r="T14" s="42">
        <v>2.2000000000000002</v>
      </c>
    </row>
    <row r="15" spans="1:20" ht="13.5" customHeight="1">
      <c r="A15" s="401"/>
      <c r="B15" s="409" t="s">
        <v>109</v>
      </c>
      <c r="C15" s="404"/>
      <c r="D15" s="404"/>
      <c r="E15" s="410"/>
      <c r="F15" s="22" t="s">
        <v>33</v>
      </c>
      <c r="G15" s="23"/>
      <c r="H15" s="24" t="s">
        <v>110</v>
      </c>
      <c r="I15" s="25">
        <v>216.24</v>
      </c>
      <c r="J15" s="26">
        <v>4.2</v>
      </c>
      <c r="K15" s="27">
        <v>12.51</v>
      </c>
      <c r="L15" s="28">
        <v>25.18</v>
      </c>
      <c r="M15" s="40">
        <v>23.5</v>
      </c>
      <c r="N15" s="41">
        <v>15.3</v>
      </c>
      <c r="O15" s="41">
        <v>88.75</v>
      </c>
      <c r="P15" s="42">
        <v>1.2</v>
      </c>
      <c r="Q15" s="43">
        <v>0.02</v>
      </c>
      <c r="R15" s="41">
        <v>22</v>
      </c>
      <c r="S15" s="41">
        <v>0.06</v>
      </c>
      <c r="T15" s="42">
        <v>0.22</v>
      </c>
    </row>
    <row r="16" spans="1:20">
      <c r="A16" s="401"/>
      <c r="B16" s="409" t="s">
        <v>142</v>
      </c>
      <c r="C16" s="404"/>
      <c r="D16" s="404"/>
      <c r="E16" s="410"/>
      <c r="F16" s="22" t="s">
        <v>60</v>
      </c>
      <c r="G16" s="23"/>
      <c r="H16" s="24" t="s">
        <v>143</v>
      </c>
      <c r="I16" s="25">
        <v>132.80000000000001</v>
      </c>
      <c r="J16" s="26">
        <v>0.6</v>
      </c>
      <c r="K16" s="146">
        <v>0.1</v>
      </c>
      <c r="L16" s="28">
        <v>32.01</v>
      </c>
      <c r="M16" s="40">
        <v>32.5</v>
      </c>
      <c r="N16" s="41">
        <v>17.5</v>
      </c>
      <c r="O16" s="41">
        <v>23.4</v>
      </c>
      <c r="P16" s="42">
        <v>0.7</v>
      </c>
      <c r="Q16" s="43">
        <v>0.01</v>
      </c>
      <c r="R16" s="41">
        <v>0.7</v>
      </c>
      <c r="S16" s="41">
        <v>0</v>
      </c>
      <c r="T16" s="42">
        <v>0.1</v>
      </c>
    </row>
    <row r="17" spans="1:20">
      <c r="A17" s="401"/>
      <c r="B17" s="426" t="s">
        <v>44</v>
      </c>
      <c r="C17" s="404"/>
      <c r="D17" s="404"/>
      <c r="E17" s="405"/>
      <c r="F17" s="44" t="s">
        <v>62</v>
      </c>
      <c r="G17" s="45"/>
      <c r="H17" s="46"/>
      <c r="I17" s="47">
        <v>104.4</v>
      </c>
      <c r="J17" s="48">
        <v>3.96</v>
      </c>
      <c r="K17" s="49">
        <v>0.72</v>
      </c>
      <c r="L17" s="50">
        <v>20.04</v>
      </c>
      <c r="M17" s="51">
        <v>21</v>
      </c>
      <c r="N17" s="52">
        <v>28.2</v>
      </c>
      <c r="O17" s="52">
        <v>94.8</v>
      </c>
      <c r="P17" s="53">
        <v>2.34</v>
      </c>
      <c r="Q17" s="54">
        <v>0.1</v>
      </c>
      <c r="R17" s="52">
        <v>0</v>
      </c>
      <c r="S17" s="52">
        <v>0</v>
      </c>
      <c r="T17" s="53">
        <v>1.4</v>
      </c>
    </row>
    <row r="18" spans="1:20">
      <c r="A18" s="402"/>
      <c r="B18" s="427" t="s">
        <v>63</v>
      </c>
      <c r="C18" s="412"/>
      <c r="D18" s="412"/>
      <c r="E18" s="428"/>
      <c r="F18" s="80" t="s">
        <v>64</v>
      </c>
      <c r="G18" s="81"/>
      <c r="H18" s="46"/>
      <c r="I18" s="82">
        <v>117.5</v>
      </c>
      <c r="J18" s="83">
        <v>3.95</v>
      </c>
      <c r="K18" s="84">
        <v>0.5</v>
      </c>
      <c r="L18" s="85">
        <v>24.15</v>
      </c>
      <c r="M18" s="86">
        <v>11.5</v>
      </c>
      <c r="N18" s="87">
        <v>16.5</v>
      </c>
      <c r="O18" s="87">
        <v>43.5</v>
      </c>
      <c r="P18" s="88">
        <v>1</v>
      </c>
      <c r="Q18" s="89">
        <v>0.08</v>
      </c>
      <c r="R18" s="87">
        <v>0</v>
      </c>
      <c r="S18" s="87">
        <v>0</v>
      </c>
      <c r="T18" s="88">
        <v>0.65</v>
      </c>
    </row>
    <row r="19" spans="1:20">
      <c r="A19" s="392" t="s">
        <v>112</v>
      </c>
      <c r="B19" s="393"/>
      <c r="C19" s="393"/>
      <c r="D19" s="393"/>
      <c r="E19" s="393"/>
      <c r="F19" s="394"/>
      <c r="G19" s="81"/>
      <c r="H19" s="46"/>
      <c r="I19" s="90">
        <f t="shared" ref="I19:T19" si="1">SUM(I12:I18)</f>
        <v>937.29000000000008</v>
      </c>
      <c r="J19" s="135">
        <f t="shared" si="1"/>
        <v>31.96</v>
      </c>
      <c r="K19" s="136">
        <f t="shared" si="1"/>
        <v>41.879999999999995</v>
      </c>
      <c r="L19" s="137">
        <f t="shared" si="1"/>
        <v>135.53</v>
      </c>
      <c r="M19" s="90">
        <f t="shared" si="1"/>
        <v>304.44</v>
      </c>
      <c r="N19" s="90">
        <f t="shared" si="1"/>
        <v>129.81</v>
      </c>
      <c r="O19" s="90">
        <f t="shared" si="1"/>
        <v>528.4</v>
      </c>
      <c r="P19" s="90">
        <f t="shared" si="1"/>
        <v>11.98</v>
      </c>
      <c r="Q19" s="90">
        <f t="shared" si="1"/>
        <v>0.5</v>
      </c>
      <c r="R19" s="90">
        <f t="shared" si="1"/>
        <v>91.37</v>
      </c>
      <c r="S19" s="90">
        <f t="shared" si="1"/>
        <v>0.60000000000000009</v>
      </c>
      <c r="T19" s="90">
        <f t="shared" si="1"/>
        <v>9.7899999999999991</v>
      </c>
    </row>
    <row r="20" spans="1:20">
      <c r="A20" s="539" t="s">
        <v>113</v>
      </c>
      <c r="B20" s="426" t="s">
        <v>273</v>
      </c>
      <c r="C20" s="404"/>
      <c r="D20" s="404"/>
      <c r="E20" s="405"/>
      <c r="F20" s="22" t="s">
        <v>159</v>
      </c>
      <c r="G20" s="23"/>
      <c r="H20" s="24" t="s">
        <v>274</v>
      </c>
      <c r="I20" s="25">
        <v>203</v>
      </c>
      <c r="J20" s="26">
        <v>4.05</v>
      </c>
      <c r="K20" s="27">
        <v>4.3499999999999996</v>
      </c>
      <c r="L20" s="28">
        <v>36.75</v>
      </c>
      <c r="M20" s="40">
        <v>25</v>
      </c>
      <c r="N20" s="41">
        <v>4</v>
      </c>
      <c r="O20" s="41">
        <v>40</v>
      </c>
      <c r="P20" s="42">
        <v>0.31</v>
      </c>
      <c r="Q20" s="43">
        <v>0.02</v>
      </c>
      <c r="R20" s="41">
        <v>0</v>
      </c>
      <c r="S20" s="41">
        <v>0.05</v>
      </c>
      <c r="T20" s="42">
        <v>5.0000000000000001E-3</v>
      </c>
    </row>
    <row r="21" spans="1:20" ht="18" customHeight="1">
      <c r="A21" s="538"/>
      <c r="B21" s="419" t="s">
        <v>77</v>
      </c>
      <c r="C21" s="404"/>
      <c r="D21" s="404"/>
      <c r="E21" s="420"/>
      <c r="F21" s="96" t="s">
        <v>68</v>
      </c>
      <c r="G21" s="97"/>
      <c r="H21" s="56" t="s">
        <v>78</v>
      </c>
      <c r="I21" s="25">
        <v>100.4</v>
      </c>
      <c r="J21" s="26">
        <v>1.4</v>
      </c>
      <c r="K21" s="27">
        <v>0.4</v>
      </c>
      <c r="L21" s="28">
        <v>22.8</v>
      </c>
      <c r="M21" s="40">
        <v>34</v>
      </c>
      <c r="N21" s="41">
        <v>12</v>
      </c>
      <c r="O21" s="41">
        <v>36</v>
      </c>
      <c r="P21" s="42">
        <v>0.6</v>
      </c>
      <c r="Q21" s="43">
        <v>0.02</v>
      </c>
      <c r="R21" s="41">
        <v>14.8</v>
      </c>
      <c r="S21" s="87">
        <v>0.04</v>
      </c>
      <c r="T21" s="42">
        <v>0.2</v>
      </c>
    </row>
    <row r="22" spans="1:20">
      <c r="A22" s="392" t="s">
        <v>117</v>
      </c>
      <c r="B22" s="393"/>
      <c r="C22" s="393"/>
      <c r="D22" s="393"/>
      <c r="E22" s="393"/>
      <c r="F22" s="394"/>
      <c r="G22" s="81"/>
      <c r="H22" s="46"/>
      <c r="I22" s="90">
        <f t="shared" ref="I22:T22" si="2">SUM(I20:I21)</f>
        <v>303.39999999999998</v>
      </c>
      <c r="J22" s="91">
        <f t="shared" si="2"/>
        <v>5.4499999999999993</v>
      </c>
      <c r="K22" s="92">
        <f t="shared" si="2"/>
        <v>4.75</v>
      </c>
      <c r="L22" s="60">
        <f t="shared" si="2"/>
        <v>59.55</v>
      </c>
      <c r="M22" s="61">
        <f t="shared" si="2"/>
        <v>59</v>
      </c>
      <c r="N22" s="62">
        <f t="shared" si="2"/>
        <v>16</v>
      </c>
      <c r="O22" s="62">
        <f t="shared" si="2"/>
        <v>76</v>
      </c>
      <c r="P22" s="64">
        <f t="shared" si="2"/>
        <v>0.90999999999999992</v>
      </c>
      <c r="Q22" s="61">
        <f t="shared" si="2"/>
        <v>0.04</v>
      </c>
      <c r="R22" s="62">
        <f t="shared" si="2"/>
        <v>14.8</v>
      </c>
      <c r="S22" s="62">
        <f t="shared" si="2"/>
        <v>0.09</v>
      </c>
      <c r="T22" s="64">
        <f t="shared" si="2"/>
        <v>0.20500000000000002</v>
      </c>
    </row>
    <row r="23" spans="1:20">
      <c r="A23" s="417" t="s">
        <v>70</v>
      </c>
      <c r="B23" s="414" t="s">
        <v>218</v>
      </c>
      <c r="C23" s="415"/>
      <c r="D23" s="415"/>
      <c r="E23" s="416"/>
      <c r="F23" s="75" t="s">
        <v>219</v>
      </c>
      <c r="G23" s="13"/>
      <c r="H23" s="14" t="s">
        <v>275</v>
      </c>
      <c r="I23" s="15">
        <v>234</v>
      </c>
      <c r="J23" s="16">
        <v>18.7</v>
      </c>
      <c r="K23" s="35">
        <v>21.6</v>
      </c>
      <c r="L23" s="17">
        <v>3.7</v>
      </c>
      <c r="M23" s="29">
        <v>18.2</v>
      </c>
      <c r="N23" s="30">
        <v>14</v>
      </c>
      <c r="O23" s="30">
        <v>217</v>
      </c>
      <c r="P23" s="31">
        <v>5.6</v>
      </c>
      <c r="Q23" s="32">
        <v>0.19</v>
      </c>
      <c r="R23" s="30">
        <v>12.6</v>
      </c>
      <c r="S23" s="30">
        <v>0.02</v>
      </c>
      <c r="T23" s="31">
        <v>14.8</v>
      </c>
    </row>
    <row r="24" spans="1:20" ht="13.5" thickBot="1">
      <c r="A24" s="401"/>
      <c r="B24" s="426" t="s">
        <v>276</v>
      </c>
      <c r="C24" s="404"/>
      <c r="D24" s="404"/>
      <c r="E24" s="405"/>
      <c r="F24" s="22" t="s">
        <v>141</v>
      </c>
      <c r="G24" s="23"/>
      <c r="H24" s="24" t="s">
        <v>277</v>
      </c>
      <c r="I24" s="25">
        <v>79.2</v>
      </c>
      <c r="J24" s="26">
        <v>2.5</v>
      </c>
      <c r="K24" s="27">
        <v>6.03</v>
      </c>
      <c r="L24" s="28">
        <v>7.85</v>
      </c>
      <c r="M24" s="40">
        <v>84.4</v>
      </c>
      <c r="N24" s="41">
        <v>10</v>
      </c>
      <c r="O24" s="41">
        <v>56.9</v>
      </c>
      <c r="P24" s="42">
        <v>0.5</v>
      </c>
      <c r="Q24" s="43">
        <v>0.02</v>
      </c>
      <c r="R24" s="41">
        <v>40.200000000000003</v>
      </c>
      <c r="S24" s="41">
        <v>0.02</v>
      </c>
      <c r="T24" s="42">
        <v>0.3</v>
      </c>
    </row>
    <row r="25" spans="1:20" ht="15" customHeight="1" thickBot="1">
      <c r="A25" s="401"/>
      <c r="B25" s="426" t="s">
        <v>175</v>
      </c>
      <c r="C25" s="404"/>
      <c r="D25" s="404"/>
      <c r="E25" s="405"/>
      <c r="F25" s="65" t="s">
        <v>176</v>
      </c>
      <c r="G25" s="66"/>
      <c r="H25" s="67" t="s">
        <v>177</v>
      </c>
      <c r="I25" s="68">
        <v>62</v>
      </c>
      <c r="J25" s="69">
        <v>0.13</v>
      </c>
      <c r="K25" s="70">
        <v>0.02</v>
      </c>
      <c r="L25" s="71">
        <v>15.2</v>
      </c>
      <c r="M25" s="18">
        <v>14.2</v>
      </c>
      <c r="N25" s="19">
        <v>2.4</v>
      </c>
      <c r="O25" s="19">
        <v>4.4000000000000004</v>
      </c>
      <c r="P25" s="20">
        <v>0.36</v>
      </c>
      <c r="Q25" s="21">
        <v>0</v>
      </c>
      <c r="R25" s="19">
        <v>2.83</v>
      </c>
      <c r="S25" s="19">
        <v>0</v>
      </c>
      <c r="T25" s="20">
        <v>0.72</v>
      </c>
    </row>
    <row r="26" spans="1:20" ht="15" customHeight="1">
      <c r="A26" s="401"/>
      <c r="B26" s="411" t="s">
        <v>63</v>
      </c>
      <c r="C26" s="412"/>
      <c r="D26" s="412"/>
      <c r="E26" s="413"/>
      <c r="F26" s="80" t="s">
        <v>153</v>
      </c>
      <c r="G26" s="81"/>
      <c r="H26" s="46"/>
      <c r="I26" s="82">
        <v>176</v>
      </c>
      <c r="J26" s="83">
        <v>5.9</v>
      </c>
      <c r="K26" s="84">
        <v>0.75</v>
      </c>
      <c r="L26" s="85">
        <v>36.22</v>
      </c>
      <c r="M26" s="86">
        <v>17.25</v>
      </c>
      <c r="N26" s="87">
        <v>24.75</v>
      </c>
      <c r="O26" s="87">
        <v>65.25</v>
      </c>
      <c r="P26" s="88">
        <v>1.5</v>
      </c>
      <c r="Q26" s="89">
        <v>0.12</v>
      </c>
      <c r="R26" s="87">
        <v>0</v>
      </c>
      <c r="S26" s="87">
        <v>0</v>
      </c>
      <c r="T26" s="88">
        <v>0.97</v>
      </c>
    </row>
    <row r="27" spans="1:20" ht="15" customHeight="1">
      <c r="A27" s="402"/>
      <c r="B27" s="414" t="s">
        <v>80</v>
      </c>
      <c r="C27" s="415"/>
      <c r="D27" s="415"/>
      <c r="E27" s="416"/>
      <c r="F27" s="80" t="s">
        <v>81</v>
      </c>
      <c r="G27" s="81"/>
      <c r="H27" s="46"/>
      <c r="I27" s="82">
        <v>71.67</v>
      </c>
      <c r="J27" s="83">
        <v>1.65</v>
      </c>
      <c r="K27" s="98">
        <v>0.4</v>
      </c>
      <c r="L27" s="85">
        <v>14.98</v>
      </c>
      <c r="M27" s="86">
        <v>38</v>
      </c>
      <c r="N27" s="87">
        <v>24</v>
      </c>
      <c r="O27" s="87">
        <v>32</v>
      </c>
      <c r="P27" s="88">
        <v>4.5999999999999996</v>
      </c>
      <c r="Q27" s="89">
        <v>0.04</v>
      </c>
      <c r="R27" s="87">
        <v>10</v>
      </c>
      <c r="S27" s="87">
        <v>0.04</v>
      </c>
      <c r="T27" s="88">
        <v>0.8</v>
      </c>
    </row>
    <row r="28" spans="1:20">
      <c r="A28" s="392" t="s">
        <v>123</v>
      </c>
      <c r="B28" s="393"/>
      <c r="C28" s="393"/>
      <c r="D28" s="393"/>
      <c r="E28" s="393"/>
      <c r="F28" s="394"/>
      <c r="G28" s="55"/>
      <c r="H28" s="56"/>
      <c r="I28" s="99">
        <f t="shared" ref="I28:T28" si="3">SUM(I23:I27)</f>
        <v>622.87</v>
      </c>
      <c r="J28" s="58">
        <f t="shared" si="3"/>
        <v>28.879999999999995</v>
      </c>
      <c r="K28" s="58">
        <f t="shared" si="3"/>
        <v>28.8</v>
      </c>
      <c r="L28" s="60">
        <f t="shared" si="3"/>
        <v>77.95</v>
      </c>
      <c r="M28" s="145">
        <f t="shared" si="3"/>
        <v>172.05</v>
      </c>
      <c r="N28" s="145">
        <f t="shared" si="3"/>
        <v>75.150000000000006</v>
      </c>
      <c r="O28" s="145">
        <f t="shared" si="3"/>
        <v>375.54999999999995</v>
      </c>
      <c r="P28" s="64">
        <f t="shared" si="3"/>
        <v>12.559999999999999</v>
      </c>
      <c r="Q28" s="145">
        <f t="shared" si="3"/>
        <v>0.36999999999999994</v>
      </c>
      <c r="R28" s="145">
        <f t="shared" si="3"/>
        <v>65.63</v>
      </c>
      <c r="S28" s="145">
        <f t="shared" si="3"/>
        <v>0.08</v>
      </c>
      <c r="T28" s="64">
        <f t="shared" si="3"/>
        <v>17.590000000000003</v>
      </c>
    </row>
    <row r="29" spans="1:20">
      <c r="A29" s="400" t="s">
        <v>83</v>
      </c>
      <c r="B29" s="406" t="s">
        <v>84</v>
      </c>
      <c r="C29" s="407"/>
      <c r="D29" s="407"/>
      <c r="E29" s="408"/>
      <c r="F29" s="100" t="s">
        <v>85</v>
      </c>
      <c r="G29" s="97"/>
      <c r="H29" s="56" t="s">
        <v>86</v>
      </c>
      <c r="I29" s="101">
        <v>88</v>
      </c>
      <c r="J29" s="102">
        <v>5.0999999999999996</v>
      </c>
      <c r="K29" s="103">
        <v>4.4000000000000004</v>
      </c>
      <c r="L29" s="104">
        <v>3.52</v>
      </c>
      <c r="M29" s="105">
        <v>211.2</v>
      </c>
      <c r="N29" s="106">
        <v>24</v>
      </c>
      <c r="O29" s="106">
        <v>158</v>
      </c>
      <c r="P29" s="107">
        <v>0.18</v>
      </c>
      <c r="Q29" s="108">
        <v>7.0000000000000007E-2</v>
      </c>
      <c r="R29" s="106">
        <v>1.2</v>
      </c>
      <c r="S29" s="106">
        <v>0.04</v>
      </c>
      <c r="T29" s="63">
        <v>0.08</v>
      </c>
    </row>
    <row r="30" spans="1:20" ht="16.5" customHeight="1">
      <c r="A30" s="401"/>
      <c r="B30" s="403" t="s">
        <v>44</v>
      </c>
      <c r="C30" s="404"/>
      <c r="D30" s="404"/>
      <c r="E30" s="405"/>
      <c r="F30" s="44" t="s">
        <v>45</v>
      </c>
      <c r="G30" s="45"/>
      <c r="H30" s="46"/>
      <c r="I30" s="47">
        <v>52.2</v>
      </c>
      <c r="J30" s="48">
        <v>1.98</v>
      </c>
      <c r="K30" s="49">
        <v>0.36</v>
      </c>
      <c r="L30" s="50">
        <v>10</v>
      </c>
      <c r="M30" s="51">
        <v>10.5</v>
      </c>
      <c r="N30" s="52">
        <v>14.1</v>
      </c>
      <c r="O30" s="52">
        <v>47.4</v>
      </c>
      <c r="P30" s="53">
        <v>1.2</v>
      </c>
      <c r="Q30" s="54">
        <v>0.05</v>
      </c>
      <c r="R30" s="52">
        <v>0</v>
      </c>
      <c r="S30" s="41">
        <v>0</v>
      </c>
      <c r="T30" s="53">
        <v>0.7</v>
      </c>
    </row>
    <row r="31" spans="1:20" ht="17.25" customHeight="1">
      <c r="A31" s="402"/>
      <c r="B31" s="411" t="s">
        <v>63</v>
      </c>
      <c r="C31" s="412"/>
      <c r="D31" s="412"/>
      <c r="E31" s="413"/>
      <c r="F31" s="80" t="s">
        <v>87</v>
      </c>
      <c r="G31" s="81"/>
      <c r="H31" s="46"/>
      <c r="I31" s="82">
        <v>58.8</v>
      </c>
      <c r="J31" s="83">
        <v>1.98</v>
      </c>
      <c r="K31" s="84">
        <v>0.25</v>
      </c>
      <c r="L31" s="85">
        <v>12.1</v>
      </c>
      <c r="M31" s="86">
        <v>5.8</v>
      </c>
      <c r="N31" s="87">
        <v>8.3000000000000007</v>
      </c>
      <c r="O31" s="87">
        <v>21.7</v>
      </c>
      <c r="P31" s="88">
        <v>0.5</v>
      </c>
      <c r="Q31" s="89">
        <v>0.04</v>
      </c>
      <c r="R31" s="87">
        <v>0</v>
      </c>
      <c r="S31" s="87">
        <v>0</v>
      </c>
      <c r="T31" s="88">
        <v>0.32</v>
      </c>
    </row>
    <row r="32" spans="1:20">
      <c r="A32" s="392" t="s">
        <v>178</v>
      </c>
      <c r="B32" s="393"/>
      <c r="C32" s="393"/>
      <c r="D32" s="393"/>
      <c r="E32" s="393"/>
      <c r="F32" s="394"/>
      <c r="G32" s="97"/>
      <c r="H32" s="56"/>
      <c r="I32" s="99">
        <f t="shared" ref="I32:T32" si="4">I29+I30+I31</f>
        <v>199</v>
      </c>
      <c r="J32" s="99">
        <f t="shared" si="4"/>
        <v>9.06</v>
      </c>
      <c r="K32" s="99">
        <f t="shared" si="4"/>
        <v>5.0100000000000007</v>
      </c>
      <c r="L32" s="99">
        <f t="shared" si="4"/>
        <v>25.619999999999997</v>
      </c>
      <c r="M32" s="109">
        <f t="shared" si="4"/>
        <v>227.5</v>
      </c>
      <c r="N32" s="110">
        <f t="shared" si="4"/>
        <v>46.400000000000006</v>
      </c>
      <c r="O32" s="110">
        <f t="shared" si="4"/>
        <v>227.1</v>
      </c>
      <c r="P32" s="64">
        <f t="shared" si="4"/>
        <v>1.88</v>
      </c>
      <c r="Q32" s="109">
        <f t="shared" si="4"/>
        <v>0.16</v>
      </c>
      <c r="R32" s="110">
        <f t="shared" si="4"/>
        <v>1.2</v>
      </c>
      <c r="S32" s="110">
        <f t="shared" si="4"/>
        <v>0.04</v>
      </c>
      <c r="T32" s="64">
        <f t="shared" si="4"/>
        <v>1.0999999999999999</v>
      </c>
    </row>
    <row r="33" spans="1:20" ht="29.25" customHeight="1">
      <c r="A33" s="395" t="s">
        <v>89</v>
      </c>
      <c r="B33" s="396"/>
      <c r="C33" s="396"/>
      <c r="D33" s="396"/>
      <c r="E33" s="396"/>
      <c r="F33" s="397"/>
      <c r="G33" s="111">
        <f>SUM(G5:G32)</f>
        <v>0</v>
      </c>
      <c r="H33" s="112"/>
      <c r="I33" s="113">
        <f t="shared" ref="I33:T33" si="5">I11+I19+I22+I28+I32</f>
        <v>2922.87</v>
      </c>
      <c r="J33" s="113">
        <f t="shared" si="5"/>
        <v>103.44</v>
      </c>
      <c r="K33" s="113">
        <f t="shared" si="5"/>
        <v>115.53999999999999</v>
      </c>
      <c r="L33" s="113">
        <f t="shared" si="5"/>
        <v>390.02</v>
      </c>
      <c r="M33" s="114">
        <f t="shared" si="5"/>
        <v>1067.8699999999999</v>
      </c>
      <c r="N33" s="115">
        <f t="shared" si="5"/>
        <v>333.5</v>
      </c>
      <c r="O33" s="115">
        <f t="shared" si="5"/>
        <v>1696.6999999999998</v>
      </c>
      <c r="P33" s="116">
        <f t="shared" si="5"/>
        <v>32.549999999999997</v>
      </c>
      <c r="Q33" s="114">
        <f t="shared" si="5"/>
        <v>1.4129999999999998</v>
      </c>
      <c r="R33" s="115">
        <f t="shared" si="5"/>
        <v>175.25</v>
      </c>
      <c r="S33" s="115">
        <f t="shared" si="5"/>
        <v>1.0900000000000001</v>
      </c>
      <c r="T33" s="116">
        <f t="shared" si="5"/>
        <v>33.805000000000007</v>
      </c>
    </row>
    <row r="34" spans="1:20" ht="15">
      <c r="A34" s="117"/>
      <c r="B34" s="117"/>
      <c r="C34" s="117"/>
      <c r="D34" s="117"/>
      <c r="E34" s="117"/>
      <c r="F34" s="117"/>
      <c r="G34" s="118"/>
      <c r="H34" s="398" t="s">
        <v>278</v>
      </c>
      <c r="I34" s="399"/>
      <c r="J34" s="119">
        <f>J33/(L33/4)</f>
        <v>1.0608686734013641</v>
      </c>
      <c r="K34" s="120">
        <f>K33/(L33/4)</f>
        <v>1.1849648735962257</v>
      </c>
      <c r="L34" s="121">
        <v>4</v>
      </c>
    </row>
    <row r="35" spans="1:20" ht="15">
      <c r="A35" s="122"/>
      <c r="B35" s="122"/>
      <c r="C35" s="122"/>
      <c r="D35" s="122"/>
      <c r="E35" s="122"/>
      <c r="F35" s="122"/>
      <c r="G35" s="123"/>
      <c r="H35" s="122"/>
      <c r="I35" s="123"/>
      <c r="J35" s="123"/>
      <c r="K35" s="123"/>
      <c r="L35" s="123"/>
    </row>
    <row r="36" spans="1:20" ht="15">
      <c r="A36" s="122"/>
      <c r="B36" s="122"/>
      <c r="C36" s="122"/>
      <c r="D36" s="122"/>
      <c r="E36" s="122"/>
      <c r="F36" s="122"/>
      <c r="G36" s="123"/>
      <c r="H36" s="122"/>
      <c r="I36" s="123"/>
      <c r="J36" s="123"/>
      <c r="K36" s="123"/>
      <c r="L36" s="123"/>
    </row>
  </sheetData>
  <mergeCells count="44">
    <mergeCell ref="A1:T1"/>
    <mergeCell ref="Q2:T2"/>
    <mergeCell ref="M2:P2"/>
    <mergeCell ref="J2:L2"/>
    <mergeCell ref="A4:T4"/>
    <mergeCell ref="I2:I3"/>
    <mergeCell ref="H2:H3"/>
    <mergeCell ref="F2:F3"/>
    <mergeCell ref="A2:E3"/>
    <mergeCell ref="A5:A10"/>
    <mergeCell ref="B5:E5"/>
    <mergeCell ref="B6:E6"/>
    <mergeCell ref="B7:E7"/>
    <mergeCell ref="B8:E8"/>
    <mergeCell ref="B9:E9"/>
    <mergeCell ref="B10:E10"/>
    <mergeCell ref="A11:F11"/>
    <mergeCell ref="A12:A18"/>
    <mergeCell ref="B12:E12"/>
    <mergeCell ref="B13:E13"/>
    <mergeCell ref="B14:E14"/>
    <mergeCell ref="B15:E15"/>
    <mergeCell ref="B16:E16"/>
    <mergeCell ref="B17:E17"/>
    <mergeCell ref="B18:E18"/>
    <mergeCell ref="A19:F19"/>
    <mergeCell ref="B20:E20"/>
    <mergeCell ref="A20:A21"/>
    <mergeCell ref="B21:E21"/>
    <mergeCell ref="A22:F22"/>
    <mergeCell ref="A28:F28"/>
    <mergeCell ref="B30:E30"/>
    <mergeCell ref="B27:E27"/>
    <mergeCell ref="B23:E23"/>
    <mergeCell ref="B31:E31"/>
    <mergeCell ref="B24:E24"/>
    <mergeCell ref="A23:A27"/>
    <mergeCell ref="B25:E25"/>
    <mergeCell ref="B26:E26"/>
    <mergeCell ref="A32:F32"/>
    <mergeCell ref="A33:F33"/>
    <mergeCell ref="H34:I34"/>
    <mergeCell ref="A29:A31"/>
    <mergeCell ref="B29:E29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F18" sqref="A18:XFD18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7.5703125" style="2" customWidth="1"/>
    <col min="6" max="6" width="10.7109375" style="2" customWidth="1"/>
    <col min="7" max="7" width="9.7109375" style="2" hidden="1" customWidth="1"/>
    <col min="8" max="8" width="7.42578125" style="2" customWidth="1"/>
    <col min="9" max="9" width="16" style="2" customWidth="1"/>
    <col min="10" max="11" width="9.140625" style="2" customWidth="1"/>
    <col min="12" max="12" width="8.42578125" style="2" customWidth="1"/>
    <col min="13" max="13" width="7.28515625" style="2" customWidth="1"/>
    <col min="14" max="14" width="7" style="2" customWidth="1"/>
    <col min="15" max="15" width="7.28515625" style="2" customWidth="1"/>
    <col min="16" max="16" width="5.42578125" style="2" customWidth="1"/>
    <col min="17" max="17" width="5.7109375" style="2" customWidth="1"/>
    <col min="18" max="18" width="6.42578125" style="2" customWidth="1"/>
    <col min="19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279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5" customHeight="1">
      <c r="A5" s="400" t="s">
        <v>239</v>
      </c>
      <c r="B5" s="430" t="s">
        <v>38</v>
      </c>
      <c r="C5" s="431"/>
      <c r="D5" s="431"/>
      <c r="E5" s="432"/>
      <c r="F5" s="12" t="s">
        <v>39</v>
      </c>
      <c r="G5" s="13"/>
      <c r="H5" s="14" t="s">
        <v>40</v>
      </c>
      <c r="I5" s="34">
        <v>124.95</v>
      </c>
      <c r="J5" s="16">
        <v>1.99</v>
      </c>
      <c r="K5" s="35">
        <v>7.5</v>
      </c>
      <c r="L5" s="17">
        <v>12.21</v>
      </c>
      <c r="M5" s="36">
        <v>8.4</v>
      </c>
      <c r="N5" s="36">
        <v>1</v>
      </c>
      <c r="O5" s="36">
        <v>20.5</v>
      </c>
      <c r="P5" s="37">
        <v>0.33</v>
      </c>
      <c r="Q5" s="37">
        <v>3.3000000000000002E-2</v>
      </c>
      <c r="R5" s="38">
        <v>0</v>
      </c>
      <c r="S5" s="38">
        <v>0.04</v>
      </c>
      <c r="T5" s="37">
        <v>0.4</v>
      </c>
    </row>
    <row r="6" spans="1:20" ht="15" customHeight="1">
      <c r="A6" s="401"/>
      <c r="B6" s="543" t="s">
        <v>312</v>
      </c>
      <c r="C6" s="410"/>
      <c r="D6" s="410"/>
      <c r="E6" s="403"/>
      <c r="F6" s="22" t="s">
        <v>95</v>
      </c>
      <c r="G6" s="23"/>
      <c r="H6" s="24" t="s">
        <v>96</v>
      </c>
      <c r="I6" s="25">
        <v>144</v>
      </c>
      <c r="J6" s="26">
        <v>9.2799999999999994</v>
      </c>
      <c r="K6" s="27">
        <v>11.82</v>
      </c>
      <c r="L6" s="125">
        <v>0</v>
      </c>
      <c r="M6" s="40">
        <v>128</v>
      </c>
      <c r="N6" s="41">
        <v>5</v>
      </c>
      <c r="O6" s="41">
        <v>100</v>
      </c>
      <c r="P6" s="42">
        <v>0.2</v>
      </c>
      <c r="Q6" s="43">
        <v>6.0000000000000001E-3</v>
      </c>
      <c r="R6" s="41">
        <v>0.14000000000000001</v>
      </c>
      <c r="S6" s="41">
        <v>5.1999999999999998E-2</v>
      </c>
      <c r="T6" s="42">
        <v>2.6</v>
      </c>
    </row>
    <row r="7" spans="1:20" ht="14.25" customHeight="1">
      <c r="A7" s="401"/>
      <c r="B7" s="409" t="s">
        <v>280</v>
      </c>
      <c r="C7" s="404"/>
      <c r="D7" s="404"/>
      <c r="E7" s="410"/>
      <c r="F7" s="79" t="s">
        <v>57</v>
      </c>
      <c r="H7" s="2" t="s">
        <v>93</v>
      </c>
      <c r="I7" s="34">
        <v>242</v>
      </c>
      <c r="J7" s="16">
        <v>8.64</v>
      </c>
      <c r="K7" s="35">
        <v>11.06</v>
      </c>
      <c r="L7" s="17">
        <v>44.32</v>
      </c>
      <c r="M7" s="36">
        <v>146.69999999999999</v>
      </c>
      <c r="N7" s="38">
        <v>12</v>
      </c>
      <c r="O7" s="38">
        <v>221.3</v>
      </c>
      <c r="P7" s="37">
        <v>1.2</v>
      </c>
      <c r="Q7" s="124">
        <v>0.12</v>
      </c>
      <c r="R7" s="38">
        <v>0.96</v>
      </c>
      <c r="S7" s="38">
        <v>0</v>
      </c>
      <c r="T7" s="37">
        <v>0.2</v>
      </c>
    </row>
    <row r="8" spans="1:20" ht="13.5" customHeight="1">
      <c r="A8" s="401"/>
      <c r="B8" s="409" t="s">
        <v>132</v>
      </c>
      <c r="C8" s="404"/>
      <c r="D8" s="404"/>
      <c r="E8" s="410"/>
      <c r="F8" s="22" t="s">
        <v>98</v>
      </c>
      <c r="G8" s="23"/>
      <c r="H8" s="79" t="s">
        <v>133</v>
      </c>
      <c r="I8" s="25">
        <v>100.6</v>
      </c>
      <c r="J8" s="26">
        <v>3.17</v>
      </c>
      <c r="K8" s="146">
        <v>2.68</v>
      </c>
      <c r="L8" s="28">
        <v>15.95</v>
      </c>
      <c r="M8" s="40">
        <v>125.78</v>
      </c>
      <c r="N8" s="41">
        <v>14</v>
      </c>
      <c r="O8" s="41">
        <v>90</v>
      </c>
      <c r="P8" s="42">
        <v>0.13</v>
      </c>
      <c r="Q8" s="43">
        <v>0.04</v>
      </c>
      <c r="R8" s="41">
        <v>1.3</v>
      </c>
      <c r="S8" s="41">
        <v>0.02</v>
      </c>
      <c r="T8" s="42">
        <v>0.02</v>
      </c>
    </row>
    <row r="9" spans="1:20" ht="13.5" customHeight="1">
      <c r="A9" s="401"/>
      <c r="B9" s="426" t="s">
        <v>126</v>
      </c>
      <c r="C9" s="404"/>
      <c r="D9" s="404"/>
      <c r="E9" s="405"/>
      <c r="F9" s="44" t="s">
        <v>95</v>
      </c>
      <c r="G9" s="45"/>
      <c r="H9" s="46" t="s">
        <v>185</v>
      </c>
      <c r="I9" s="47">
        <v>63</v>
      </c>
      <c r="J9" s="48">
        <v>5.08</v>
      </c>
      <c r="K9" s="49">
        <v>4.5999999999999996</v>
      </c>
      <c r="L9" s="50">
        <v>0.28000000000000003</v>
      </c>
      <c r="M9" s="51">
        <v>10.5</v>
      </c>
      <c r="N9" s="52">
        <v>14.1</v>
      </c>
      <c r="O9" s="52">
        <v>47.4</v>
      </c>
      <c r="P9" s="53">
        <v>1.2</v>
      </c>
      <c r="Q9" s="54">
        <v>0.05</v>
      </c>
      <c r="R9" s="52">
        <v>0</v>
      </c>
      <c r="S9" s="41">
        <v>0</v>
      </c>
      <c r="T9" s="53">
        <v>0.7</v>
      </c>
    </row>
    <row r="10" spans="1:20" ht="14.25" customHeight="1">
      <c r="A10" s="402"/>
      <c r="B10" s="411" t="s">
        <v>63</v>
      </c>
      <c r="C10" s="412"/>
      <c r="D10" s="412"/>
      <c r="E10" s="413"/>
      <c r="F10" s="80" t="s">
        <v>87</v>
      </c>
      <c r="G10" s="81"/>
      <c r="H10" s="46"/>
      <c r="I10" s="82">
        <v>58.8</v>
      </c>
      <c r="J10" s="83">
        <v>1.98</v>
      </c>
      <c r="K10" s="84">
        <v>0.25</v>
      </c>
      <c r="L10" s="50">
        <v>12.1</v>
      </c>
      <c r="M10" s="86">
        <v>5.8</v>
      </c>
      <c r="N10" s="87">
        <v>8.3000000000000007</v>
      </c>
      <c r="O10" s="87">
        <v>21.7</v>
      </c>
      <c r="P10" s="88">
        <v>0.5</v>
      </c>
      <c r="Q10" s="89">
        <v>0.04</v>
      </c>
      <c r="R10" s="87">
        <v>0</v>
      </c>
      <c r="S10" s="87">
        <v>0</v>
      </c>
      <c r="T10" s="88">
        <v>0.32</v>
      </c>
    </row>
    <row r="11" spans="1:20">
      <c r="A11" s="392" t="s">
        <v>100</v>
      </c>
      <c r="B11" s="393"/>
      <c r="C11" s="393"/>
      <c r="D11" s="393"/>
      <c r="E11" s="393"/>
      <c r="F11" s="394"/>
      <c r="G11" s="127"/>
      <c r="H11" s="205"/>
      <c r="I11" s="128">
        <f t="shared" ref="I11:T11" si="0">SUM(I5:I10)</f>
        <v>733.34999999999991</v>
      </c>
      <c r="J11" s="129">
        <f t="shared" si="0"/>
        <v>30.139999999999997</v>
      </c>
      <c r="K11" s="130">
        <f t="shared" si="0"/>
        <v>37.910000000000004</v>
      </c>
      <c r="L11" s="206">
        <f t="shared" si="0"/>
        <v>84.86</v>
      </c>
      <c r="M11" s="131">
        <f t="shared" si="0"/>
        <v>425.18</v>
      </c>
      <c r="N11" s="132">
        <f t="shared" si="0"/>
        <v>54.400000000000006</v>
      </c>
      <c r="O11" s="132">
        <f t="shared" si="0"/>
        <v>500.9</v>
      </c>
      <c r="P11" s="133">
        <f t="shared" si="0"/>
        <v>3.5599999999999996</v>
      </c>
      <c r="Q11" s="131">
        <f t="shared" si="0"/>
        <v>0.28899999999999998</v>
      </c>
      <c r="R11" s="132">
        <f t="shared" si="0"/>
        <v>2.4000000000000004</v>
      </c>
      <c r="S11" s="132">
        <f t="shared" si="0"/>
        <v>0.112</v>
      </c>
      <c r="T11" s="134">
        <f t="shared" si="0"/>
        <v>4.24</v>
      </c>
    </row>
    <row r="12" spans="1:20">
      <c r="A12" s="539" t="s">
        <v>47</v>
      </c>
      <c r="B12" s="414" t="s">
        <v>281</v>
      </c>
      <c r="C12" s="415"/>
      <c r="D12" s="415"/>
      <c r="E12" s="416"/>
      <c r="F12" s="12" t="s">
        <v>49</v>
      </c>
      <c r="G12" s="140"/>
      <c r="H12" s="156" t="s">
        <v>282</v>
      </c>
      <c r="I12" s="34">
        <v>99.5</v>
      </c>
      <c r="J12" s="142">
        <v>1.75</v>
      </c>
      <c r="K12" s="143">
        <v>6.18</v>
      </c>
      <c r="L12" s="17">
        <v>9.25</v>
      </c>
      <c r="M12" s="36">
        <v>48</v>
      </c>
      <c r="N12" s="38">
        <v>9</v>
      </c>
      <c r="O12" s="38">
        <v>95</v>
      </c>
      <c r="P12" s="37">
        <v>1</v>
      </c>
      <c r="Q12" s="124">
        <v>0.02</v>
      </c>
      <c r="R12" s="38">
        <v>13</v>
      </c>
      <c r="S12" s="38">
        <v>0</v>
      </c>
      <c r="T12" s="37">
        <v>3.8</v>
      </c>
    </row>
    <row r="13" spans="1:20" ht="15" customHeight="1">
      <c r="A13" s="537"/>
      <c r="B13" s="414" t="s">
        <v>216</v>
      </c>
      <c r="C13" s="415"/>
      <c r="D13" s="415"/>
      <c r="E13" s="416"/>
      <c r="F13" s="75" t="s">
        <v>52</v>
      </c>
      <c r="G13" s="13"/>
      <c r="H13" s="94" t="s">
        <v>217</v>
      </c>
      <c r="I13" s="15">
        <v>114</v>
      </c>
      <c r="J13" s="16">
        <v>2.2999999999999998</v>
      </c>
      <c r="K13" s="35">
        <v>2.75</v>
      </c>
      <c r="L13" s="17">
        <v>16.899999999999999</v>
      </c>
      <c r="M13" s="29">
        <v>57.5</v>
      </c>
      <c r="N13" s="30">
        <v>19</v>
      </c>
      <c r="O13" s="30">
        <v>84</v>
      </c>
      <c r="P13" s="31">
        <v>1.1000000000000001</v>
      </c>
      <c r="Q13" s="32">
        <v>0.12</v>
      </c>
      <c r="R13" s="30">
        <v>12</v>
      </c>
      <c r="S13" s="30">
        <v>0.4</v>
      </c>
      <c r="T13" s="31">
        <v>0.7</v>
      </c>
    </row>
    <row r="14" spans="1:20" ht="16.5" customHeight="1" thickBot="1">
      <c r="A14" s="537"/>
      <c r="B14" s="551" t="s">
        <v>283</v>
      </c>
      <c r="C14" s="552"/>
      <c r="D14" s="552"/>
      <c r="E14" s="553"/>
      <c r="F14" s="22" t="s">
        <v>36</v>
      </c>
      <c r="G14" s="23"/>
      <c r="H14" s="79" t="s">
        <v>284</v>
      </c>
      <c r="I14" s="15">
        <v>280</v>
      </c>
      <c r="J14" s="16">
        <v>15.84</v>
      </c>
      <c r="K14" s="35">
        <v>21.1</v>
      </c>
      <c r="L14" s="17">
        <v>13.22</v>
      </c>
      <c r="M14" s="29">
        <v>12.82</v>
      </c>
      <c r="N14" s="30">
        <v>15</v>
      </c>
      <c r="O14" s="30">
        <v>169.76</v>
      </c>
      <c r="P14" s="31">
        <v>2</v>
      </c>
      <c r="Q14" s="32">
        <v>0.04</v>
      </c>
      <c r="R14" s="30">
        <v>0</v>
      </c>
      <c r="S14" s="30">
        <v>0.06</v>
      </c>
      <c r="T14" s="31">
        <v>2.2000000000000002</v>
      </c>
    </row>
    <row r="15" spans="1:20" ht="15.75" hidden="1" customHeight="1">
      <c r="A15" s="537"/>
      <c r="B15" s="406"/>
      <c r="C15" s="407"/>
      <c r="D15" s="407"/>
      <c r="E15" s="408"/>
      <c r="F15" s="22"/>
      <c r="G15" s="23"/>
      <c r="H15" s="191"/>
      <c r="I15" s="25"/>
      <c r="J15" s="26"/>
      <c r="K15" s="27"/>
      <c r="L15" s="28"/>
      <c r="M15" s="40"/>
      <c r="N15" s="41"/>
      <c r="O15" s="41"/>
      <c r="P15" s="42"/>
      <c r="Q15" s="43"/>
      <c r="R15" s="41"/>
      <c r="S15" s="41"/>
      <c r="T15" s="42"/>
    </row>
    <row r="16" spans="1:20" ht="15.75" hidden="1" customHeight="1">
      <c r="A16" s="537"/>
      <c r="B16" s="409"/>
      <c r="C16" s="404"/>
      <c r="D16" s="404"/>
      <c r="E16" s="410"/>
      <c r="F16" s="22"/>
      <c r="G16" s="23"/>
      <c r="H16" s="191"/>
      <c r="I16" s="25"/>
      <c r="J16" s="26"/>
      <c r="K16" s="27"/>
      <c r="L16" s="28"/>
      <c r="M16" s="40"/>
      <c r="N16" s="41"/>
      <c r="O16" s="41"/>
      <c r="P16" s="42"/>
      <c r="Q16" s="43"/>
      <c r="R16" s="41"/>
      <c r="S16" s="41"/>
      <c r="T16" s="42"/>
    </row>
    <row r="17" spans="1:20" ht="14.25" customHeight="1" thickBot="1">
      <c r="A17" s="537"/>
      <c r="B17" s="419" t="s">
        <v>344</v>
      </c>
      <c r="C17" s="404"/>
      <c r="D17" s="404"/>
      <c r="E17" s="420"/>
      <c r="F17" s="95" t="s">
        <v>75</v>
      </c>
      <c r="G17" s="23"/>
      <c r="H17" s="24" t="s">
        <v>345</v>
      </c>
      <c r="I17" s="25">
        <v>291.72000000000003</v>
      </c>
      <c r="J17" s="26">
        <v>15.6</v>
      </c>
      <c r="K17" s="27">
        <v>7.83</v>
      </c>
      <c r="L17" s="28">
        <v>40.08</v>
      </c>
      <c r="M17" s="40">
        <v>83.6</v>
      </c>
      <c r="N17" s="41">
        <v>30</v>
      </c>
      <c r="O17" s="41">
        <v>109</v>
      </c>
      <c r="P17" s="42">
        <v>0.9</v>
      </c>
      <c r="Q17" s="43">
        <v>0.08</v>
      </c>
      <c r="R17" s="41">
        <v>6.2</v>
      </c>
      <c r="S17" s="41">
        <v>8.0000000000000002E-3</v>
      </c>
      <c r="T17" s="42">
        <v>0.3</v>
      </c>
    </row>
    <row r="18" spans="1:20" s="387" customFormat="1" ht="13.5" thickBot="1">
      <c r="A18" s="537"/>
      <c r="B18" s="549" t="s">
        <v>77</v>
      </c>
      <c r="C18" s="415"/>
      <c r="D18" s="415"/>
      <c r="E18" s="550"/>
      <c r="F18" s="207" t="s">
        <v>68</v>
      </c>
      <c r="G18" s="208"/>
      <c r="H18" s="67" t="s">
        <v>78</v>
      </c>
      <c r="I18" s="25">
        <v>100.4</v>
      </c>
      <c r="J18" s="26">
        <v>1.4</v>
      </c>
      <c r="K18" s="27">
        <v>0.4</v>
      </c>
      <c r="L18" s="28">
        <v>22.8</v>
      </c>
      <c r="M18" s="40">
        <v>34</v>
      </c>
      <c r="N18" s="41">
        <v>12</v>
      </c>
      <c r="O18" s="41">
        <v>36</v>
      </c>
      <c r="P18" s="42">
        <v>0.6</v>
      </c>
      <c r="Q18" s="43">
        <v>0.02</v>
      </c>
      <c r="R18" s="41">
        <v>14.8</v>
      </c>
      <c r="S18" s="87">
        <v>0.04</v>
      </c>
      <c r="T18" s="42">
        <v>0.2</v>
      </c>
    </row>
    <row r="19" spans="1:20">
      <c r="A19" s="537"/>
      <c r="B19" s="419" t="s">
        <v>59</v>
      </c>
      <c r="C19" s="404"/>
      <c r="D19" s="404"/>
      <c r="E19" s="420"/>
      <c r="F19" s="95" t="s">
        <v>60</v>
      </c>
      <c r="G19" s="23"/>
      <c r="H19" s="24" t="s">
        <v>61</v>
      </c>
      <c r="I19" s="25">
        <v>114.8</v>
      </c>
      <c r="J19" s="26">
        <v>0.78</v>
      </c>
      <c r="K19" s="27">
        <v>0.05</v>
      </c>
      <c r="L19" s="28">
        <v>27.63</v>
      </c>
      <c r="M19" s="40">
        <v>32.32</v>
      </c>
      <c r="N19" s="41">
        <v>5.56</v>
      </c>
      <c r="O19" s="41">
        <v>21.9</v>
      </c>
      <c r="P19" s="42">
        <v>0.48</v>
      </c>
      <c r="Q19" s="43">
        <v>0.02</v>
      </c>
      <c r="R19" s="41">
        <v>0.6</v>
      </c>
      <c r="S19" s="41">
        <v>0</v>
      </c>
      <c r="T19" s="42">
        <v>0.1</v>
      </c>
    </row>
    <row r="20" spans="1:20">
      <c r="A20" s="537"/>
      <c r="B20" s="426" t="s">
        <v>44</v>
      </c>
      <c r="C20" s="404"/>
      <c r="D20" s="404"/>
      <c r="E20" s="405"/>
      <c r="F20" s="44" t="s">
        <v>62</v>
      </c>
      <c r="G20" s="45"/>
      <c r="H20" s="46"/>
      <c r="I20" s="47">
        <v>104.4</v>
      </c>
      <c r="J20" s="48">
        <v>3.96</v>
      </c>
      <c r="K20" s="49">
        <v>0.72</v>
      </c>
      <c r="L20" s="50">
        <v>20.04</v>
      </c>
      <c r="M20" s="51">
        <v>21</v>
      </c>
      <c r="N20" s="52">
        <v>28.2</v>
      </c>
      <c r="O20" s="52">
        <v>94.8</v>
      </c>
      <c r="P20" s="53">
        <v>2.34</v>
      </c>
      <c r="Q20" s="54">
        <v>0.1</v>
      </c>
      <c r="R20" s="52">
        <v>0</v>
      </c>
      <c r="S20" s="52">
        <v>0</v>
      </c>
      <c r="T20" s="53">
        <v>1.4</v>
      </c>
    </row>
    <row r="21" spans="1:20" ht="13.5" customHeight="1">
      <c r="A21" s="538"/>
      <c r="B21" s="427" t="s">
        <v>63</v>
      </c>
      <c r="C21" s="412"/>
      <c r="D21" s="412"/>
      <c r="E21" s="428"/>
      <c r="F21" s="80" t="s">
        <v>64</v>
      </c>
      <c r="G21" s="81"/>
      <c r="H21" s="46"/>
      <c r="I21" s="82">
        <v>117.5</v>
      </c>
      <c r="J21" s="83">
        <v>3.95</v>
      </c>
      <c r="K21" s="84">
        <v>0.5</v>
      </c>
      <c r="L21" s="85">
        <v>24.15</v>
      </c>
      <c r="M21" s="86">
        <v>11.5</v>
      </c>
      <c r="N21" s="87">
        <v>16.5</v>
      </c>
      <c r="O21" s="87">
        <v>43.5</v>
      </c>
      <c r="P21" s="88">
        <v>1</v>
      </c>
      <c r="Q21" s="89">
        <v>0.08</v>
      </c>
      <c r="R21" s="87">
        <v>0</v>
      </c>
      <c r="S21" s="87">
        <v>0</v>
      </c>
      <c r="T21" s="88">
        <v>0.65</v>
      </c>
    </row>
    <row r="22" spans="1:20">
      <c r="A22" s="392" t="s">
        <v>112</v>
      </c>
      <c r="B22" s="393"/>
      <c r="C22" s="393"/>
      <c r="D22" s="393"/>
      <c r="E22" s="393"/>
      <c r="F22" s="394"/>
      <c r="G22" s="81"/>
      <c r="H22" s="46"/>
      <c r="I22" s="90">
        <f t="shared" ref="I22:T22" si="1">SUM(I12:I21)</f>
        <v>1222.32</v>
      </c>
      <c r="J22" s="91">
        <f t="shared" si="1"/>
        <v>45.580000000000005</v>
      </c>
      <c r="K22" s="92">
        <f t="shared" si="1"/>
        <v>39.529999999999994</v>
      </c>
      <c r="L22" s="60">
        <f t="shared" si="1"/>
        <v>174.07</v>
      </c>
      <c r="M22" s="61">
        <f t="shared" si="1"/>
        <v>300.74</v>
      </c>
      <c r="N22" s="62">
        <f t="shared" si="1"/>
        <v>135.26</v>
      </c>
      <c r="O22" s="62">
        <f t="shared" si="1"/>
        <v>653.95999999999992</v>
      </c>
      <c r="P22" s="63">
        <f t="shared" si="1"/>
        <v>9.42</v>
      </c>
      <c r="Q22" s="61">
        <f t="shared" si="1"/>
        <v>0.48000000000000004</v>
      </c>
      <c r="R22" s="62">
        <f t="shared" si="1"/>
        <v>46.6</v>
      </c>
      <c r="S22" s="62">
        <f t="shared" si="1"/>
        <v>0.50800000000000001</v>
      </c>
      <c r="T22" s="64">
        <f t="shared" si="1"/>
        <v>9.35</v>
      </c>
    </row>
    <row r="23" spans="1:20">
      <c r="A23" s="519" t="s">
        <v>113</v>
      </c>
      <c r="B23" s="414" t="s">
        <v>221</v>
      </c>
      <c r="C23" s="415"/>
      <c r="D23" s="415"/>
      <c r="E23" s="416"/>
      <c r="F23" s="22" t="s">
        <v>145</v>
      </c>
      <c r="G23" s="23"/>
      <c r="H23" s="24" t="s">
        <v>222</v>
      </c>
      <c r="I23" s="25">
        <v>383.5</v>
      </c>
      <c r="J23" s="26">
        <v>19.399999999999999</v>
      </c>
      <c r="K23" s="27">
        <v>15.2</v>
      </c>
      <c r="L23" s="28">
        <v>49.7</v>
      </c>
      <c r="M23" s="198">
        <v>135.1</v>
      </c>
      <c r="N23" s="41">
        <v>25</v>
      </c>
      <c r="O23" s="41">
        <v>177.4</v>
      </c>
      <c r="P23" s="42">
        <v>0.7</v>
      </c>
      <c r="Q23" s="43">
        <v>0.09</v>
      </c>
      <c r="R23" s="41">
        <v>0.7</v>
      </c>
      <c r="S23" s="41">
        <v>0.09</v>
      </c>
      <c r="T23" s="42">
        <v>0.01</v>
      </c>
    </row>
    <row r="24" spans="1:20">
      <c r="A24" s="418"/>
      <c r="B24" s="409" t="s">
        <v>67</v>
      </c>
      <c r="C24" s="404"/>
      <c r="D24" s="404"/>
      <c r="E24" s="410"/>
      <c r="F24" s="22" t="s">
        <v>68</v>
      </c>
      <c r="G24" s="23"/>
      <c r="H24" s="24"/>
      <c r="I24" s="25">
        <v>118</v>
      </c>
      <c r="J24" s="26">
        <v>5.6</v>
      </c>
      <c r="K24" s="27">
        <v>6.4</v>
      </c>
      <c r="L24" s="28">
        <v>9.4</v>
      </c>
      <c r="M24" s="40">
        <v>192</v>
      </c>
      <c r="N24" s="41">
        <v>26</v>
      </c>
      <c r="O24" s="41">
        <v>154</v>
      </c>
      <c r="P24" s="42">
        <v>1</v>
      </c>
      <c r="Q24" s="43">
        <v>0.2</v>
      </c>
      <c r="R24" s="41">
        <v>12</v>
      </c>
      <c r="S24" s="41">
        <v>0.12</v>
      </c>
      <c r="T24" s="42">
        <v>0</v>
      </c>
    </row>
    <row r="25" spans="1:20">
      <c r="A25" s="392" t="s">
        <v>117</v>
      </c>
      <c r="B25" s="393"/>
      <c r="C25" s="393"/>
      <c r="D25" s="393"/>
      <c r="E25" s="393"/>
      <c r="F25" s="394"/>
      <c r="G25" s="81"/>
      <c r="H25" s="46"/>
      <c r="I25" s="90">
        <f t="shared" ref="I25:T25" si="2">SUM(I23:I24)</f>
        <v>501.5</v>
      </c>
      <c r="J25" s="91">
        <f t="shared" si="2"/>
        <v>25</v>
      </c>
      <c r="K25" s="92">
        <f t="shared" si="2"/>
        <v>21.6</v>
      </c>
      <c r="L25" s="60">
        <f t="shared" si="2"/>
        <v>59.1</v>
      </c>
      <c r="M25" s="61">
        <f t="shared" si="2"/>
        <v>327.10000000000002</v>
      </c>
      <c r="N25" s="62">
        <f t="shared" si="2"/>
        <v>51</v>
      </c>
      <c r="O25" s="62">
        <f t="shared" si="2"/>
        <v>331.4</v>
      </c>
      <c r="P25" s="64">
        <f t="shared" si="2"/>
        <v>1.7</v>
      </c>
      <c r="Q25" s="61">
        <f t="shared" si="2"/>
        <v>0.29000000000000004</v>
      </c>
      <c r="R25" s="62">
        <f t="shared" si="2"/>
        <v>12.7</v>
      </c>
      <c r="S25" s="62">
        <f t="shared" si="2"/>
        <v>0.21</v>
      </c>
      <c r="T25" s="64">
        <f t="shared" si="2"/>
        <v>0.01</v>
      </c>
    </row>
    <row r="26" spans="1:20" ht="15" customHeight="1">
      <c r="A26" s="400" t="s">
        <v>169</v>
      </c>
      <c r="B26" s="430" t="s">
        <v>285</v>
      </c>
      <c r="C26" s="431"/>
      <c r="D26" s="431"/>
      <c r="E26" s="432"/>
      <c r="F26" s="22" t="s">
        <v>49</v>
      </c>
      <c r="G26" s="23"/>
      <c r="H26" s="79" t="s">
        <v>286</v>
      </c>
      <c r="I26" s="15">
        <v>153</v>
      </c>
      <c r="J26" s="16">
        <v>11.94</v>
      </c>
      <c r="K26" s="35">
        <v>10.119999999999999</v>
      </c>
      <c r="L26" s="17">
        <v>3.51</v>
      </c>
      <c r="M26" s="29">
        <v>39.869999999999997</v>
      </c>
      <c r="N26" s="30">
        <v>7.1</v>
      </c>
      <c r="O26" s="30">
        <v>93.53</v>
      </c>
      <c r="P26" s="31">
        <v>1.01</v>
      </c>
      <c r="Q26" s="32">
        <v>0.06</v>
      </c>
      <c r="R26" s="30">
        <v>2.09</v>
      </c>
      <c r="S26" s="30">
        <v>0.04</v>
      </c>
      <c r="T26" s="31">
        <v>12.6</v>
      </c>
    </row>
    <row r="27" spans="1:20" ht="13.5" thickBot="1">
      <c r="A27" s="401"/>
      <c r="B27" s="427" t="s">
        <v>190</v>
      </c>
      <c r="C27" s="412"/>
      <c r="D27" s="412"/>
      <c r="E27" s="428"/>
      <c r="F27" s="22" t="s">
        <v>75</v>
      </c>
      <c r="G27" s="23"/>
      <c r="H27" s="24" t="s">
        <v>191</v>
      </c>
      <c r="I27" s="25">
        <v>161.71</v>
      </c>
      <c r="J27" s="26">
        <v>3.49</v>
      </c>
      <c r="K27" s="27">
        <v>9.34</v>
      </c>
      <c r="L27" s="28">
        <v>24.54</v>
      </c>
      <c r="M27" s="40">
        <v>42.16</v>
      </c>
      <c r="N27" s="41">
        <v>15</v>
      </c>
      <c r="O27" s="41">
        <v>106.07</v>
      </c>
      <c r="P27" s="42">
        <v>1.43</v>
      </c>
      <c r="Q27" s="43">
        <v>0.19</v>
      </c>
      <c r="R27" s="41">
        <v>25.4</v>
      </c>
      <c r="S27" s="41">
        <v>0</v>
      </c>
      <c r="T27" s="42">
        <v>2.1</v>
      </c>
    </row>
    <row r="28" spans="1:20" ht="13.5" thickBot="1">
      <c r="A28" s="401"/>
      <c r="B28" s="411" t="s">
        <v>63</v>
      </c>
      <c r="C28" s="412"/>
      <c r="D28" s="412"/>
      <c r="E28" s="413"/>
      <c r="F28" s="80" t="s">
        <v>153</v>
      </c>
      <c r="G28" s="81"/>
      <c r="H28" s="46"/>
      <c r="I28" s="82">
        <v>176</v>
      </c>
      <c r="J28" s="83">
        <v>5.9</v>
      </c>
      <c r="K28" s="84">
        <v>0.75</v>
      </c>
      <c r="L28" s="85">
        <v>36.22</v>
      </c>
      <c r="M28" s="86">
        <v>17.25</v>
      </c>
      <c r="N28" s="87">
        <v>24.75</v>
      </c>
      <c r="O28" s="87">
        <v>65.25</v>
      </c>
      <c r="P28" s="88">
        <v>1.5</v>
      </c>
      <c r="Q28" s="89">
        <v>0.12</v>
      </c>
      <c r="R28" s="87">
        <v>0</v>
      </c>
      <c r="S28" s="87">
        <v>0</v>
      </c>
      <c r="T28" s="88">
        <v>0.97</v>
      </c>
    </row>
    <row r="29" spans="1:20" ht="14.25" customHeight="1">
      <c r="A29" s="402"/>
      <c r="B29" s="414" t="s">
        <v>80</v>
      </c>
      <c r="C29" s="415"/>
      <c r="D29" s="415"/>
      <c r="E29" s="416"/>
      <c r="F29" s="80" t="s">
        <v>81</v>
      </c>
      <c r="G29" s="81"/>
      <c r="H29" s="46"/>
      <c r="I29" s="82">
        <v>71.67</v>
      </c>
      <c r="J29" s="83">
        <v>1.65</v>
      </c>
      <c r="K29" s="98">
        <v>0.4</v>
      </c>
      <c r="L29" s="85">
        <v>14.98</v>
      </c>
      <c r="M29" s="86">
        <v>38</v>
      </c>
      <c r="N29" s="87">
        <v>24</v>
      </c>
      <c r="O29" s="87">
        <v>32</v>
      </c>
      <c r="P29" s="88">
        <v>4.5999999999999996</v>
      </c>
      <c r="Q29" s="89">
        <v>0.04</v>
      </c>
      <c r="R29" s="87">
        <v>10</v>
      </c>
      <c r="S29" s="87">
        <v>0.04</v>
      </c>
      <c r="T29" s="88">
        <v>0.8</v>
      </c>
    </row>
    <row r="30" spans="1:20">
      <c r="A30" s="392" t="s">
        <v>82</v>
      </c>
      <c r="B30" s="393"/>
      <c r="C30" s="393"/>
      <c r="D30" s="393"/>
      <c r="E30" s="393"/>
      <c r="F30" s="394"/>
      <c r="G30" s="55"/>
      <c r="H30" s="56"/>
      <c r="I30" s="99">
        <f t="shared" ref="I30:T30" si="3">SUM(I26:I29)</f>
        <v>562.38</v>
      </c>
      <c r="J30" s="58">
        <f t="shared" si="3"/>
        <v>22.979999999999997</v>
      </c>
      <c r="K30" s="58">
        <f t="shared" si="3"/>
        <v>20.61</v>
      </c>
      <c r="L30" s="60">
        <f t="shared" si="3"/>
        <v>79.25</v>
      </c>
      <c r="M30" s="145">
        <f t="shared" si="3"/>
        <v>137.28</v>
      </c>
      <c r="N30" s="145">
        <f t="shared" si="3"/>
        <v>70.849999999999994</v>
      </c>
      <c r="O30" s="145">
        <f t="shared" si="3"/>
        <v>296.85000000000002</v>
      </c>
      <c r="P30" s="64">
        <f t="shared" si="3"/>
        <v>8.5399999999999991</v>
      </c>
      <c r="Q30" s="145">
        <f t="shared" si="3"/>
        <v>0.41</v>
      </c>
      <c r="R30" s="145">
        <f t="shared" si="3"/>
        <v>37.489999999999995</v>
      </c>
      <c r="S30" s="145">
        <f t="shared" si="3"/>
        <v>0.08</v>
      </c>
      <c r="T30" s="64">
        <f t="shared" si="3"/>
        <v>16.47</v>
      </c>
    </row>
    <row r="31" spans="1:20">
      <c r="A31" s="400" t="s">
        <v>154</v>
      </c>
      <c r="B31" s="406" t="s">
        <v>84</v>
      </c>
      <c r="C31" s="407"/>
      <c r="D31" s="407"/>
      <c r="E31" s="408"/>
      <c r="F31" s="100" t="s">
        <v>85</v>
      </c>
      <c r="G31" s="97"/>
      <c r="H31" s="56" t="s">
        <v>86</v>
      </c>
      <c r="I31" s="101">
        <v>88</v>
      </c>
      <c r="J31" s="102">
        <v>5.0999999999999996</v>
      </c>
      <c r="K31" s="103">
        <v>4.4000000000000004</v>
      </c>
      <c r="L31" s="104">
        <v>3.52</v>
      </c>
      <c r="M31" s="105">
        <v>211.2</v>
      </c>
      <c r="N31" s="106">
        <v>24</v>
      </c>
      <c r="O31" s="106">
        <v>158</v>
      </c>
      <c r="P31" s="107">
        <v>0.18</v>
      </c>
      <c r="Q31" s="108">
        <v>7.0000000000000007E-2</v>
      </c>
      <c r="R31" s="106">
        <v>1.2</v>
      </c>
      <c r="S31" s="106">
        <v>0.04</v>
      </c>
      <c r="T31" s="63">
        <v>0.08</v>
      </c>
    </row>
    <row r="32" spans="1:20">
      <c r="A32" s="401"/>
      <c r="B32" s="403" t="s">
        <v>44</v>
      </c>
      <c r="C32" s="404"/>
      <c r="D32" s="404"/>
      <c r="E32" s="405"/>
      <c r="F32" s="44" t="s">
        <v>45</v>
      </c>
      <c r="G32" s="45"/>
      <c r="H32" s="46"/>
      <c r="I32" s="47">
        <v>52.2</v>
      </c>
      <c r="J32" s="48">
        <v>1.98</v>
      </c>
      <c r="K32" s="49">
        <v>0.36</v>
      </c>
      <c r="L32" s="50">
        <v>10</v>
      </c>
      <c r="M32" s="51">
        <v>10.5</v>
      </c>
      <c r="N32" s="52">
        <v>14.1</v>
      </c>
      <c r="O32" s="52">
        <v>47.4</v>
      </c>
      <c r="P32" s="53">
        <v>1.2</v>
      </c>
      <c r="Q32" s="54">
        <v>0.05</v>
      </c>
      <c r="R32" s="52">
        <v>0</v>
      </c>
      <c r="S32" s="41">
        <v>0</v>
      </c>
      <c r="T32" s="53">
        <v>0.7</v>
      </c>
    </row>
    <row r="33" spans="1:20" ht="15.75" customHeight="1">
      <c r="A33" s="402"/>
      <c r="B33" s="411" t="s">
        <v>63</v>
      </c>
      <c r="C33" s="412"/>
      <c r="D33" s="412"/>
      <c r="E33" s="413"/>
      <c r="F33" s="80" t="s">
        <v>87</v>
      </c>
      <c r="G33" s="81"/>
      <c r="H33" s="46"/>
      <c r="I33" s="82">
        <v>58.8</v>
      </c>
      <c r="J33" s="83">
        <v>1.98</v>
      </c>
      <c r="K33" s="84">
        <v>0.25</v>
      </c>
      <c r="L33" s="85">
        <v>12.1</v>
      </c>
      <c r="M33" s="86">
        <v>5.8</v>
      </c>
      <c r="N33" s="87">
        <v>8.3000000000000007</v>
      </c>
      <c r="O33" s="87">
        <v>21.7</v>
      </c>
      <c r="P33" s="88">
        <v>0.5</v>
      </c>
      <c r="Q33" s="89">
        <v>0.04</v>
      </c>
      <c r="R33" s="87">
        <v>0</v>
      </c>
      <c r="S33" s="87">
        <v>0</v>
      </c>
      <c r="T33" s="88">
        <v>0.32</v>
      </c>
    </row>
    <row r="34" spans="1:20">
      <c r="A34" s="392" t="s">
        <v>178</v>
      </c>
      <c r="B34" s="393"/>
      <c r="C34" s="393"/>
      <c r="D34" s="393"/>
      <c r="E34" s="393"/>
      <c r="F34" s="394"/>
      <c r="G34" s="97"/>
      <c r="H34" s="56"/>
      <c r="I34" s="99">
        <f t="shared" ref="I34:T34" si="4">I31+I32+I33</f>
        <v>199</v>
      </c>
      <c r="J34" s="99">
        <f t="shared" si="4"/>
        <v>9.06</v>
      </c>
      <c r="K34" s="99">
        <f t="shared" si="4"/>
        <v>5.0100000000000007</v>
      </c>
      <c r="L34" s="99">
        <f t="shared" si="4"/>
        <v>25.619999999999997</v>
      </c>
      <c r="M34" s="109">
        <f t="shared" si="4"/>
        <v>227.5</v>
      </c>
      <c r="N34" s="110">
        <f t="shared" si="4"/>
        <v>46.400000000000006</v>
      </c>
      <c r="O34" s="110">
        <f t="shared" si="4"/>
        <v>227.1</v>
      </c>
      <c r="P34" s="64">
        <f t="shared" si="4"/>
        <v>1.88</v>
      </c>
      <c r="Q34" s="109">
        <f t="shared" si="4"/>
        <v>0.16</v>
      </c>
      <c r="R34" s="110">
        <f t="shared" si="4"/>
        <v>1.2</v>
      </c>
      <c r="S34" s="110">
        <f t="shared" si="4"/>
        <v>0.04</v>
      </c>
      <c r="T34" s="64">
        <f t="shared" si="4"/>
        <v>1.0999999999999999</v>
      </c>
    </row>
    <row r="35" spans="1:20" ht="29.25" customHeight="1">
      <c r="A35" s="395" t="s">
        <v>89</v>
      </c>
      <c r="B35" s="396"/>
      <c r="C35" s="396"/>
      <c r="D35" s="396"/>
      <c r="E35" s="396"/>
      <c r="F35" s="397"/>
      <c r="G35" s="111">
        <f>SUM(G5:G34)</f>
        <v>0</v>
      </c>
      <c r="H35" s="112"/>
      <c r="I35" s="113">
        <f t="shared" ref="I35:T35" si="5">I11+I22+I25+I30+I34</f>
        <v>3218.55</v>
      </c>
      <c r="J35" s="113">
        <f t="shared" si="5"/>
        <v>132.76</v>
      </c>
      <c r="K35" s="113">
        <f t="shared" si="5"/>
        <v>124.66</v>
      </c>
      <c r="L35" s="113">
        <f t="shared" si="5"/>
        <v>422.90000000000003</v>
      </c>
      <c r="M35" s="114">
        <f t="shared" si="5"/>
        <v>1417.8</v>
      </c>
      <c r="N35" s="115">
        <f t="shared" si="5"/>
        <v>357.90999999999997</v>
      </c>
      <c r="O35" s="115">
        <f t="shared" si="5"/>
        <v>2010.2099999999996</v>
      </c>
      <c r="P35" s="116">
        <f t="shared" si="5"/>
        <v>25.099999999999998</v>
      </c>
      <c r="Q35" s="114">
        <f t="shared" si="5"/>
        <v>1.629</v>
      </c>
      <c r="R35" s="115">
        <f t="shared" si="5"/>
        <v>100.39</v>
      </c>
      <c r="S35" s="115">
        <f t="shared" si="5"/>
        <v>0.95</v>
      </c>
      <c r="T35" s="116">
        <f t="shared" si="5"/>
        <v>31.17</v>
      </c>
    </row>
    <row r="36" spans="1:20" ht="15">
      <c r="A36" s="117"/>
      <c r="B36" s="117"/>
      <c r="C36" s="117"/>
      <c r="D36" s="117"/>
      <c r="E36" s="117"/>
      <c r="F36" s="117"/>
      <c r="G36" s="118"/>
      <c r="H36" s="398" t="s">
        <v>287</v>
      </c>
      <c r="I36" s="399"/>
      <c r="J36" s="119">
        <f>J35/(L35/4)</f>
        <v>1.2557105698746747</v>
      </c>
      <c r="K36" s="120">
        <f>K35/(L35/4)</f>
        <v>1.1790967131709622</v>
      </c>
      <c r="L36" s="121">
        <v>4</v>
      </c>
    </row>
    <row r="37" spans="1:20" ht="15">
      <c r="A37" s="122"/>
      <c r="B37" s="122"/>
      <c r="C37" s="122"/>
      <c r="D37" s="122"/>
      <c r="E37" s="122"/>
      <c r="F37" s="122"/>
      <c r="G37" s="123"/>
      <c r="H37" s="122"/>
      <c r="I37" s="123"/>
      <c r="J37" s="123"/>
      <c r="K37" s="123"/>
      <c r="L37" s="123"/>
    </row>
  </sheetData>
  <mergeCells count="46">
    <mergeCell ref="A1:T1"/>
    <mergeCell ref="Q2:T2"/>
    <mergeCell ref="M2:P2"/>
    <mergeCell ref="A4:T4"/>
    <mergeCell ref="J2:L2"/>
    <mergeCell ref="I2:I3"/>
    <mergeCell ref="H2:H3"/>
    <mergeCell ref="F2:F3"/>
    <mergeCell ref="A2:E3"/>
    <mergeCell ref="B10:E10"/>
    <mergeCell ref="B12:E12"/>
    <mergeCell ref="B13:E13"/>
    <mergeCell ref="A11:F11"/>
    <mergeCell ref="B14:E14"/>
    <mergeCell ref="A5:A10"/>
    <mergeCell ref="B5:E5"/>
    <mergeCell ref="B6:E6"/>
    <mergeCell ref="B7:E7"/>
    <mergeCell ref="B8:E8"/>
    <mergeCell ref="B9:E9"/>
    <mergeCell ref="B15:E15"/>
    <mergeCell ref="B16:E16"/>
    <mergeCell ref="B17:E17"/>
    <mergeCell ref="A12:A21"/>
    <mergeCell ref="B19:E19"/>
    <mergeCell ref="B20:E20"/>
    <mergeCell ref="B21:E21"/>
    <mergeCell ref="B18:E18"/>
    <mergeCell ref="A22:F22"/>
    <mergeCell ref="A23:A24"/>
    <mergeCell ref="B23:E23"/>
    <mergeCell ref="B24:E24"/>
    <mergeCell ref="A25:F25"/>
    <mergeCell ref="B26:E26"/>
    <mergeCell ref="A26:A29"/>
    <mergeCell ref="B27:E27"/>
    <mergeCell ref="B28:E28"/>
    <mergeCell ref="B29:E29"/>
    <mergeCell ref="A30:F30"/>
    <mergeCell ref="B31:E31"/>
    <mergeCell ref="H36:I36"/>
    <mergeCell ref="B32:E32"/>
    <mergeCell ref="A35:F35"/>
    <mergeCell ref="A31:A33"/>
    <mergeCell ref="A34:F34"/>
    <mergeCell ref="B33:E33"/>
  </mergeCells>
  <pageMargins left="0.118055552244186" right="0.118055552244186" top="0.118055552244186" bottom="0.196527779102325" header="0.51180553436279297" footer="0.51180553436279297"/>
  <pageSetup paperSize="9" scale="8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workbookViewId="0">
      <selection activeCell="F22" sqref="A22:XFD22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1" style="2" customWidth="1"/>
    <col min="6" max="6" width="8.7109375" style="2" customWidth="1"/>
    <col min="7" max="7" width="9.7109375" style="2" hidden="1" customWidth="1"/>
    <col min="8" max="8" width="8.140625" style="2" customWidth="1"/>
    <col min="9" max="9" width="16" style="2" customWidth="1"/>
    <col min="10" max="11" width="9.140625" style="2" customWidth="1"/>
    <col min="12" max="12" width="9.7109375" style="2" customWidth="1"/>
    <col min="13" max="15" width="7" style="2" customWidth="1"/>
    <col min="16" max="16" width="5.42578125" style="2" customWidth="1"/>
    <col min="17" max="17" width="5.7109375" style="2" customWidth="1"/>
    <col min="18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288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5.75" customHeight="1">
      <c r="A5" s="400" t="s">
        <v>31</v>
      </c>
      <c r="B5" s="414" t="s">
        <v>35</v>
      </c>
      <c r="C5" s="415"/>
      <c r="D5" s="415"/>
      <c r="E5" s="416"/>
      <c r="F5" s="22" t="s">
        <v>36</v>
      </c>
      <c r="G5" s="23"/>
      <c r="H5" s="24" t="s">
        <v>37</v>
      </c>
      <c r="I5" s="25">
        <v>202.76</v>
      </c>
      <c r="J5" s="26">
        <v>9.75</v>
      </c>
      <c r="K5" s="27">
        <v>10.37</v>
      </c>
      <c r="L5" s="28">
        <v>1.85</v>
      </c>
      <c r="M5" s="36">
        <v>72.16</v>
      </c>
      <c r="N5" s="38">
        <v>11.2</v>
      </c>
      <c r="O5" s="38">
        <v>158.04</v>
      </c>
      <c r="P5" s="37">
        <v>1.85</v>
      </c>
      <c r="Q5" s="124">
        <v>7.0000000000000007E-2</v>
      </c>
      <c r="R5" s="38">
        <v>0.18</v>
      </c>
      <c r="S5" s="38">
        <v>0.2</v>
      </c>
      <c r="T5" s="37">
        <v>3.6</v>
      </c>
    </row>
    <row r="6" spans="1:20" ht="15.75" customHeight="1">
      <c r="A6" s="401"/>
      <c r="B6" s="430" t="s">
        <v>240</v>
      </c>
      <c r="C6" s="431"/>
      <c r="D6" s="431"/>
      <c r="E6" s="432"/>
      <c r="F6" s="12" t="s">
        <v>33</v>
      </c>
      <c r="G6" s="13"/>
      <c r="H6" s="14" t="s">
        <v>241</v>
      </c>
      <c r="I6" s="34">
        <v>217.9</v>
      </c>
      <c r="J6" s="16">
        <v>5.61</v>
      </c>
      <c r="K6" s="35">
        <v>7.1</v>
      </c>
      <c r="L6" s="17">
        <v>32.31</v>
      </c>
      <c r="M6" s="36">
        <v>62.31</v>
      </c>
      <c r="N6" s="38">
        <v>13.1</v>
      </c>
      <c r="O6" s="38">
        <v>62.8</v>
      </c>
      <c r="P6" s="37">
        <v>1.24</v>
      </c>
      <c r="Q6" s="124">
        <v>0.08</v>
      </c>
      <c r="R6" s="38">
        <v>0.67</v>
      </c>
      <c r="S6" s="38">
        <v>2.5000000000000001E-2</v>
      </c>
      <c r="T6" s="37">
        <v>4.0000000000000001E-3</v>
      </c>
    </row>
    <row r="7" spans="1:20" ht="16.5" customHeight="1">
      <c r="A7" s="401"/>
      <c r="B7" s="543" t="s">
        <v>312</v>
      </c>
      <c r="C7" s="410"/>
      <c r="D7" s="410"/>
      <c r="E7" s="403"/>
      <c r="F7" s="22" t="s">
        <v>197</v>
      </c>
      <c r="G7" s="23"/>
      <c r="H7" s="24" t="s">
        <v>96</v>
      </c>
      <c r="I7" s="25">
        <v>72</v>
      </c>
      <c r="J7" s="26">
        <v>4.6399999999999997</v>
      </c>
      <c r="K7" s="27">
        <v>5.91</v>
      </c>
      <c r="L7" s="125">
        <v>0</v>
      </c>
      <c r="M7" s="29">
        <v>128</v>
      </c>
      <c r="N7" s="30">
        <v>5</v>
      </c>
      <c r="O7" s="30">
        <v>100</v>
      </c>
      <c r="P7" s="31">
        <v>0.2</v>
      </c>
      <c r="Q7" s="32">
        <v>6.0000000000000001E-3</v>
      </c>
      <c r="R7" s="30">
        <v>0.14000000000000001</v>
      </c>
      <c r="S7" s="30">
        <v>5.1999999999999998E-2</v>
      </c>
      <c r="T7" s="31">
        <v>2.6</v>
      </c>
    </row>
    <row r="8" spans="1:20" hidden="1">
      <c r="A8" s="401"/>
      <c r="B8" s="409"/>
      <c r="C8" s="404"/>
      <c r="D8" s="404"/>
      <c r="E8" s="410"/>
      <c r="F8" s="22"/>
      <c r="G8" s="23"/>
      <c r="H8" s="79"/>
      <c r="I8" s="25"/>
      <c r="J8" s="26"/>
      <c r="K8" s="27"/>
      <c r="L8" s="28"/>
      <c r="M8" s="40"/>
      <c r="N8" s="41"/>
      <c r="O8" s="41"/>
      <c r="P8" s="42"/>
      <c r="Q8" s="43"/>
      <c r="R8" s="41"/>
      <c r="S8" s="41"/>
      <c r="T8" s="42"/>
    </row>
    <row r="9" spans="1:20" ht="15.75" customHeight="1">
      <c r="A9" s="401"/>
      <c r="B9" s="409" t="s">
        <v>97</v>
      </c>
      <c r="C9" s="404"/>
      <c r="D9" s="404"/>
      <c r="E9" s="410"/>
      <c r="F9" s="22" t="s">
        <v>98</v>
      </c>
      <c r="G9" s="23"/>
      <c r="H9" s="24" t="s">
        <v>99</v>
      </c>
      <c r="I9" s="25">
        <v>118.6</v>
      </c>
      <c r="J9" s="26">
        <v>4.08</v>
      </c>
      <c r="K9" s="27">
        <v>3.5</v>
      </c>
      <c r="L9" s="28">
        <v>17.579999999999998</v>
      </c>
      <c r="M9" s="40">
        <v>152.22</v>
      </c>
      <c r="N9" s="41">
        <v>21.34</v>
      </c>
      <c r="O9" s="41">
        <v>124.56</v>
      </c>
      <c r="P9" s="42">
        <v>0.48</v>
      </c>
      <c r="Q9" s="43">
        <v>0.06</v>
      </c>
      <c r="R9" s="41">
        <v>1.59</v>
      </c>
      <c r="S9" s="41">
        <v>0.02</v>
      </c>
      <c r="T9" s="42">
        <v>0</v>
      </c>
    </row>
    <row r="10" spans="1:20" ht="13.5" hidden="1" customHeight="1">
      <c r="A10" s="401"/>
      <c r="B10" s="426" t="s">
        <v>44</v>
      </c>
      <c r="C10" s="404"/>
      <c r="D10" s="404"/>
      <c r="E10" s="405"/>
      <c r="F10" s="44" t="s">
        <v>45</v>
      </c>
      <c r="G10" s="45"/>
      <c r="H10" s="46"/>
      <c r="I10" s="47">
        <v>52.2</v>
      </c>
      <c r="J10" s="48">
        <v>1.98</v>
      </c>
      <c r="K10" s="49">
        <v>0.36</v>
      </c>
      <c r="L10" s="50">
        <v>10</v>
      </c>
      <c r="M10" s="51">
        <v>10.5</v>
      </c>
      <c r="N10" s="52">
        <v>14.1</v>
      </c>
      <c r="O10" s="52">
        <v>47.4</v>
      </c>
      <c r="P10" s="53">
        <v>1.2</v>
      </c>
      <c r="Q10" s="54">
        <v>0.05</v>
      </c>
      <c r="R10" s="52">
        <v>0</v>
      </c>
      <c r="S10" s="41">
        <v>0</v>
      </c>
      <c r="T10" s="53">
        <v>0.7</v>
      </c>
    </row>
    <row r="11" spans="1:20" ht="14.25" customHeight="1" thickBot="1">
      <c r="A11" s="402"/>
      <c r="B11" s="411" t="s">
        <v>63</v>
      </c>
      <c r="C11" s="412"/>
      <c r="D11" s="412"/>
      <c r="E11" s="413"/>
      <c r="F11" s="80" t="s">
        <v>87</v>
      </c>
      <c r="G11" s="81"/>
      <c r="H11" s="46"/>
      <c r="I11" s="82">
        <v>58.8</v>
      </c>
      <c r="J11" s="83">
        <v>1.98</v>
      </c>
      <c r="K11" s="84">
        <v>0.25</v>
      </c>
      <c r="L11" s="85">
        <v>12.1</v>
      </c>
      <c r="M11" s="86">
        <v>5.8</v>
      </c>
      <c r="N11" s="87">
        <v>8.3000000000000007</v>
      </c>
      <c r="O11" s="87">
        <v>21.7</v>
      </c>
      <c r="P11" s="88">
        <v>0.5</v>
      </c>
      <c r="Q11" s="89">
        <v>0.04</v>
      </c>
      <c r="R11" s="87">
        <v>0</v>
      </c>
      <c r="S11" s="87">
        <v>0</v>
      </c>
      <c r="T11" s="88">
        <v>0.32</v>
      </c>
    </row>
    <row r="12" spans="1:20" ht="13.5" thickBot="1">
      <c r="A12" s="392" t="s">
        <v>100</v>
      </c>
      <c r="B12" s="393"/>
      <c r="C12" s="393"/>
      <c r="D12" s="393"/>
      <c r="E12" s="393"/>
      <c r="F12" s="394"/>
      <c r="G12" s="66"/>
      <c r="H12" s="209"/>
      <c r="I12" s="190">
        <f t="shared" ref="I12:T12" si="0">SUM(I5:I11)</f>
        <v>722.26</v>
      </c>
      <c r="J12" s="129">
        <f t="shared" si="0"/>
        <v>28.04</v>
      </c>
      <c r="K12" s="130">
        <f t="shared" si="0"/>
        <v>27.49</v>
      </c>
      <c r="L12" s="93">
        <f t="shared" si="0"/>
        <v>73.84</v>
      </c>
      <c r="M12" s="210">
        <f t="shared" si="0"/>
        <v>430.99000000000007</v>
      </c>
      <c r="N12" s="211">
        <f t="shared" si="0"/>
        <v>73.039999999999992</v>
      </c>
      <c r="O12" s="211">
        <f t="shared" si="0"/>
        <v>514.5</v>
      </c>
      <c r="P12" s="64">
        <f t="shared" si="0"/>
        <v>5.47</v>
      </c>
      <c r="Q12" s="212">
        <f t="shared" si="0"/>
        <v>0.30599999999999999</v>
      </c>
      <c r="R12" s="211">
        <f t="shared" si="0"/>
        <v>2.58</v>
      </c>
      <c r="S12" s="211">
        <f t="shared" si="0"/>
        <v>0.29700000000000004</v>
      </c>
      <c r="T12" s="64">
        <f t="shared" si="0"/>
        <v>7.2240000000000011</v>
      </c>
    </row>
    <row r="13" spans="1:20" ht="13.5" customHeight="1">
      <c r="A13" s="400" t="s">
        <v>47</v>
      </c>
      <c r="B13" s="426" t="s">
        <v>289</v>
      </c>
      <c r="C13" s="404"/>
      <c r="D13" s="404"/>
      <c r="E13" s="405"/>
      <c r="F13" s="22" t="s">
        <v>49</v>
      </c>
      <c r="G13" s="23"/>
      <c r="H13" s="79" t="s">
        <v>290</v>
      </c>
      <c r="I13" s="25">
        <v>171.9</v>
      </c>
      <c r="J13" s="26">
        <v>4.67</v>
      </c>
      <c r="K13" s="27">
        <v>9.39</v>
      </c>
      <c r="L13" s="200">
        <v>7.19</v>
      </c>
      <c r="M13" s="29">
        <v>14</v>
      </c>
      <c r="N13" s="30">
        <v>13</v>
      </c>
      <c r="O13" s="30">
        <v>37</v>
      </c>
      <c r="P13" s="31">
        <v>0.6</v>
      </c>
      <c r="Q13" s="32">
        <v>0.02</v>
      </c>
      <c r="R13" s="30">
        <v>5.7</v>
      </c>
      <c r="S13" s="30">
        <v>0.06</v>
      </c>
      <c r="T13" s="31">
        <v>4.5</v>
      </c>
    </row>
    <row r="14" spans="1:20" ht="15" customHeight="1">
      <c r="A14" s="401"/>
      <c r="B14" s="406" t="s">
        <v>162</v>
      </c>
      <c r="C14" s="407"/>
      <c r="D14" s="407"/>
      <c r="E14" s="408"/>
      <c r="F14" s="75" t="s">
        <v>105</v>
      </c>
      <c r="G14" s="13"/>
      <c r="H14" s="156" t="s">
        <v>163</v>
      </c>
      <c r="I14" s="25">
        <v>107.25</v>
      </c>
      <c r="J14" s="26">
        <v>2</v>
      </c>
      <c r="K14" s="27">
        <v>5.09</v>
      </c>
      <c r="L14" s="28">
        <v>11.98</v>
      </c>
      <c r="M14" s="36">
        <v>16.149999999999999</v>
      </c>
      <c r="N14" s="38">
        <v>24.2</v>
      </c>
      <c r="O14" s="38">
        <v>56.7</v>
      </c>
      <c r="P14" s="37">
        <v>0.9</v>
      </c>
      <c r="Q14" s="124">
        <v>0.21</v>
      </c>
      <c r="R14" s="38">
        <v>8.3000000000000007</v>
      </c>
      <c r="S14" s="38">
        <v>0</v>
      </c>
      <c r="T14" s="37">
        <v>1.1000000000000001</v>
      </c>
    </row>
    <row r="15" spans="1:20">
      <c r="A15" s="401"/>
      <c r="B15" s="409" t="s">
        <v>164</v>
      </c>
      <c r="C15" s="404"/>
      <c r="D15" s="404"/>
      <c r="E15" s="410"/>
      <c r="F15" s="22" t="s">
        <v>165</v>
      </c>
      <c r="G15" s="23"/>
      <c r="H15" s="79" t="s">
        <v>166</v>
      </c>
      <c r="I15" s="25">
        <v>319.60000000000002</v>
      </c>
      <c r="J15" s="26">
        <v>18.559999999999999</v>
      </c>
      <c r="K15" s="27">
        <v>13</v>
      </c>
      <c r="L15" s="28">
        <v>28.09</v>
      </c>
      <c r="M15" s="40">
        <v>48</v>
      </c>
      <c r="N15" s="41">
        <v>19.5</v>
      </c>
      <c r="O15" s="41">
        <v>391</v>
      </c>
      <c r="P15" s="42">
        <v>1.05</v>
      </c>
      <c r="Q15" s="43">
        <v>0.15</v>
      </c>
      <c r="R15" s="41">
        <v>3</v>
      </c>
      <c r="S15" s="41">
        <v>0.06</v>
      </c>
      <c r="T15" s="42">
        <v>5.4</v>
      </c>
    </row>
    <row r="16" spans="1:20" ht="15.75" hidden="1" customHeight="1">
      <c r="A16" s="401"/>
      <c r="B16" s="409"/>
      <c r="C16" s="404"/>
      <c r="D16" s="404"/>
      <c r="E16" s="410"/>
      <c r="F16" s="22"/>
      <c r="G16" s="23"/>
      <c r="H16" s="191"/>
      <c r="I16" s="25"/>
      <c r="J16" s="26"/>
      <c r="K16" s="27"/>
      <c r="L16" s="28"/>
      <c r="M16" s="40"/>
      <c r="N16" s="41"/>
      <c r="O16" s="41"/>
      <c r="P16" s="42"/>
      <c r="Q16" s="43"/>
      <c r="R16" s="41"/>
      <c r="S16" s="41"/>
      <c r="T16" s="42"/>
    </row>
    <row r="17" spans="1:20" s="387" customFormat="1">
      <c r="A17" s="401"/>
      <c r="B17" s="426" t="s">
        <v>353</v>
      </c>
      <c r="C17" s="404"/>
      <c r="D17" s="404"/>
      <c r="E17" s="405"/>
      <c r="F17" s="22" t="s">
        <v>60</v>
      </c>
      <c r="G17" s="23"/>
      <c r="H17" s="24" t="s">
        <v>354</v>
      </c>
      <c r="I17" s="25">
        <v>132.80000000000001</v>
      </c>
      <c r="J17" s="26">
        <v>0.6</v>
      </c>
      <c r="K17" s="27">
        <v>0.1</v>
      </c>
      <c r="L17" s="28">
        <v>32.01</v>
      </c>
      <c r="M17" s="40">
        <v>32.5</v>
      </c>
      <c r="N17" s="41">
        <v>17.5</v>
      </c>
      <c r="O17" s="41">
        <v>23.4</v>
      </c>
      <c r="P17" s="42">
        <v>0.7</v>
      </c>
      <c r="Q17" s="43">
        <v>0.01</v>
      </c>
      <c r="R17" s="41">
        <v>0.7</v>
      </c>
      <c r="S17" s="41">
        <v>0</v>
      </c>
      <c r="T17" s="42">
        <v>0.1</v>
      </c>
    </row>
    <row r="18" spans="1:20" ht="13.5" thickBot="1">
      <c r="A18" s="401"/>
      <c r="B18" s="426" t="s">
        <v>44</v>
      </c>
      <c r="C18" s="404"/>
      <c r="D18" s="404"/>
      <c r="E18" s="405"/>
      <c r="F18" s="44" t="s">
        <v>62</v>
      </c>
      <c r="G18" s="45"/>
      <c r="H18" s="46"/>
      <c r="I18" s="47">
        <v>104.4</v>
      </c>
      <c r="J18" s="48">
        <v>3.96</v>
      </c>
      <c r="K18" s="49">
        <v>0.72</v>
      </c>
      <c r="L18" s="50">
        <v>20.04</v>
      </c>
      <c r="M18" s="51">
        <v>21</v>
      </c>
      <c r="N18" s="52">
        <v>28.2</v>
      </c>
      <c r="O18" s="52">
        <v>94.8</v>
      </c>
      <c r="P18" s="53">
        <v>2.34</v>
      </c>
      <c r="Q18" s="54">
        <v>0.1</v>
      </c>
      <c r="R18" s="52">
        <v>0</v>
      </c>
      <c r="S18" s="52">
        <v>0</v>
      </c>
      <c r="T18" s="53">
        <v>1.4</v>
      </c>
    </row>
    <row r="19" spans="1:20">
      <c r="A19" s="402"/>
      <c r="B19" s="427" t="s">
        <v>63</v>
      </c>
      <c r="C19" s="412"/>
      <c r="D19" s="412"/>
      <c r="E19" s="428"/>
      <c r="F19" s="80" t="s">
        <v>64</v>
      </c>
      <c r="G19" s="81"/>
      <c r="H19" s="46"/>
      <c r="I19" s="82">
        <v>117.5</v>
      </c>
      <c r="J19" s="83">
        <v>3.95</v>
      </c>
      <c r="K19" s="84">
        <v>0.5</v>
      </c>
      <c r="L19" s="85">
        <v>24.15</v>
      </c>
      <c r="M19" s="86">
        <v>11.5</v>
      </c>
      <c r="N19" s="87">
        <v>16.5</v>
      </c>
      <c r="O19" s="87">
        <v>43.5</v>
      </c>
      <c r="P19" s="88">
        <v>1</v>
      </c>
      <c r="Q19" s="89">
        <v>0.08</v>
      </c>
      <c r="R19" s="87">
        <v>0</v>
      </c>
      <c r="S19" s="87">
        <v>0</v>
      </c>
      <c r="T19" s="88">
        <v>0.65</v>
      </c>
    </row>
    <row r="20" spans="1:20">
      <c r="A20" s="392" t="s">
        <v>112</v>
      </c>
      <c r="B20" s="393"/>
      <c r="C20" s="393"/>
      <c r="D20" s="393"/>
      <c r="E20" s="393"/>
      <c r="F20" s="394"/>
      <c r="G20" s="81"/>
      <c r="H20" s="46"/>
      <c r="I20" s="90">
        <f t="shared" ref="I20:T20" si="1">SUM(I13:I19)</f>
        <v>953.44999999999993</v>
      </c>
      <c r="J20" s="91">
        <f t="shared" si="1"/>
        <v>33.74</v>
      </c>
      <c r="K20" s="92">
        <f t="shared" si="1"/>
        <v>28.8</v>
      </c>
      <c r="L20" s="60">
        <f t="shared" si="1"/>
        <v>123.46000000000001</v>
      </c>
      <c r="M20" s="61">
        <f t="shared" si="1"/>
        <v>143.15</v>
      </c>
      <c r="N20" s="62">
        <f t="shared" si="1"/>
        <v>118.9</v>
      </c>
      <c r="O20" s="62">
        <f t="shared" si="1"/>
        <v>646.4</v>
      </c>
      <c r="P20" s="63">
        <f t="shared" si="1"/>
        <v>6.59</v>
      </c>
      <c r="Q20" s="61">
        <f t="shared" si="1"/>
        <v>0.56999999999999995</v>
      </c>
      <c r="R20" s="62">
        <f t="shared" si="1"/>
        <v>17.7</v>
      </c>
      <c r="S20" s="62">
        <f t="shared" si="1"/>
        <v>0.12</v>
      </c>
      <c r="T20" s="64">
        <f t="shared" si="1"/>
        <v>13.15</v>
      </c>
    </row>
    <row r="21" spans="1:20">
      <c r="A21" s="519" t="s">
        <v>66</v>
      </c>
      <c r="B21" s="414" t="s">
        <v>80</v>
      </c>
      <c r="C21" s="415"/>
      <c r="D21" s="415"/>
      <c r="E21" s="416"/>
      <c r="F21" s="80" t="s">
        <v>81</v>
      </c>
      <c r="G21" s="81"/>
      <c r="H21" s="46"/>
      <c r="I21" s="82">
        <v>71.67</v>
      </c>
      <c r="J21" s="83">
        <v>1.65</v>
      </c>
      <c r="K21" s="98">
        <v>0.4</v>
      </c>
      <c r="L21" s="85">
        <v>14.98</v>
      </c>
      <c r="M21" s="86">
        <v>38</v>
      </c>
      <c r="N21" s="87">
        <v>24</v>
      </c>
      <c r="O21" s="87">
        <v>32</v>
      </c>
      <c r="P21" s="88">
        <v>4.5999999999999996</v>
      </c>
      <c r="Q21" s="89">
        <v>0.04</v>
      </c>
      <c r="R21" s="87">
        <v>10</v>
      </c>
      <c r="S21" s="87">
        <v>0.04</v>
      </c>
      <c r="T21" s="88">
        <v>0.8</v>
      </c>
    </row>
    <row r="22" spans="1:20">
      <c r="A22" s="401"/>
      <c r="B22" s="426" t="s">
        <v>359</v>
      </c>
      <c r="C22" s="404"/>
      <c r="D22" s="404"/>
      <c r="E22" s="405"/>
      <c r="F22" s="22" t="s">
        <v>232</v>
      </c>
      <c r="G22" s="23"/>
      <c r="H22" s="24" t="s">
        <v>168</v>
      </c>
      <c r="I22" s="25">
        <v>140.69999999999999</v>
      </c>
      <c r="J22" s="26">
        <v>16.170000000000002</v>
      </c>
      <c r="K22" s="27">
        <v>7.91</v>
      </c>
      <c r="L22" s="28">
        <v>1.19</v>
      </c>
      <c r="M22" s="40">
        <v>15.8</v>
      </c>
      <c r="N22" s="41">
        <v>26.52</v>
      </c>
      <c r="O22" s="41">
        <v>161</v>
      </c>
      <c r="P22" s="42">
        <v>1.1499999999999999</v>
      </c>
      <c r="Q22" s="43">
        <v>4.8000000000000001E-2</v>
      </c>
      <c r="R22" s="41">
        <v>1.08</v>
      </c>
      <c r="S22" s="41">
        <v>12</v>
      </c>
      <c r="T22" s="42">
        <v>0.54</v>
      </c>
    </row>
    <row r="23" spans="1:20">
      <c r="A23" s="418"/>
      <c r="B23" s="419" t="s">
        <v>314</v>
      </c>
      <c r="C23" s="404"/>
      <c r="D23" s="404"/>
      <c r="E23" s="420"/>
      <c r="F23" s="96" t="s">
        <v>98</v>
      </c>
      <c r="G23" s="97"/>
      <c r="H23" s="56" t="s">
        <v>346</v>
      </c>
      <c r="I23" s="25">
        <v>60</v>
      </c>
      <c r="J23" s="26">
        <v>7.0000000000000007E-2</v>
      </c>
      <c r="K23" s="27">
        <v>0.02</v>
      </c>
      <c r="L23" s="28">
        <v>15</v>
      </c>
      <c r="M23" s="40">
        <v>0</v>
      </c>
      <c r="N23" s="41">
        <v>0</v>
      </c>
      <c r="O23" s="41">
        <v>0</v>
      </c>
      <c r="P23" s="42">
        <v>0</v>
      </c>
      <c r="Q23" s="43">
        <v>0.04</v>
      </c>
      <c r="R23" s="41">
        <v>0.03</v>
      </c>
      <c r="S23" s="87">
        <v>0.01</v>
      </c>
      <c r="T23" s="42">
        <v>0</v>
      </c>
    </row>
    <row r="24" spans="1:20">
      <c r="A24" s="392" t="s">
        <v>117</v>
      </c>
      <c r="B24" s="393"/>
      <c r="C24" s="393"/>
      <c r="D24" s="393"/>
      <c r="E24" s="393"/>
      <c r="F24" s="394"/>
      <c r="G24" s="81"/>
      <c r="H24" s="46"/>
      <c r="I24" s="90">
        <f t="shared" ref="I24:T24" si="2">SUM(I21:I23)</f>
        <v>272.37</v>
      </c>
      <c r="J24" s="91">
        <f t="shared" si="2"/>
        <v>17.89</v>
      </c>
      <c r="K24" s="92">
        <f t="shared" si="2"/>
        <v>8.33</v>
      </c>
      <c r="L24" s="60">
        <f t="shared" si="2"/>
        <v>31.17</v>
      </c>
      <c r="M24" s="61">
        <f t="shared" si="2"/>
        <v>53.8</v>
      </c>
      <c r="N24" s="62">
        <f t="shared" si="2"/>
        <v>50.519999999999996</v>
      </c>
      <c r="O24" s="62">
        <f t="shared" si="2"/>
        <v>193</v>
      </c>
      <c r="P24" s="64">
        <f t="shared" si="2"/>
        <v>5.75</v>
      </c>
      <c r="Q24" s="61">
        <f t="shared" si="2"/>
        <v>0.128</v>
      </c>
      <c r="R24" s="62">
        <f t="shared" si="2"/>
        <v>11.11</v>
      </c>
      <c r="S24" s="62">
        <f t="shared" si="2"/>
        <v>12.049999999999999</v>
      </c>
      <c r="T24" s="64">
        <f t="shared" si="2"/>
        <v>1.34</v>
      </c>
    </row>
    <row r="25" spans="1:20" ht="15" customHeight="1">
      <c r="A25" s="519" t="s">
        <v>70</v>
      </c>
      <c r="B25" s="409" t="s">
        <v>223</v>
      </c>
      <c r="C25" s="404"/>
      <c r="D25" s="404"/>
      <c r="E25" s="410"/>
      <c r="F25" s="22" t="s">
        <v>36</v>
      </c>
      <c r="G25" s="23"/>
      <c r="H25" s="79" t="s">
        <v>108</v>
      </c>
      <c r="I25" s="25">
        <v>194</v>
      </c>
      <c r="J25" s="26">
        <v>12.85</v>
      </c>
      <c r="K25" s="27">
        <v>11.81</v>
      </c>
      <c r="L25" s="28">
        <v>8.99</v>
      </c>
      <c r="M25" s="40">
        <v>45</v>
      </c>
      <c r="N25" s="41">
        <v>18</v>
      </c>
      <c r="O25" s="41">
        <v>166.7</v>
      </c>
      <c r="P25" s="42">
        <v>1.4</v>
      </c>
      <c r="Q25" s="43">
        <v>0.08</v>
      </c>
      <c r="R25" s="41">
        <v>0.32</v>
      </c>
      <c r="S25" s="41">
        <v>0.04</v>
      </c>
      <c r="T25" s="42">
        <v>6.1</v>
      </c>
    </row>
    <row r="26" spans="1:20" ht="13.5" customHeight="1">
      <c r="A26" s="401"/>
      <c r="B26" s="426" t="s">
        <v>151</v>
      </c>
      <c r="C26" s="404"/>
      <c r="D26" s="404"/>
      <c r="E26" s="405"/>
      <c r="F26" s="22" t="s">
        <v>85</v>
      </c>
      <c r="G26" s="23"/>
      <c r="H26" s="24" t="s">
        <v>152</v>
      </c>
      <c r="I26" s="25">
        <v>187.56</v>
      </c>
      <c r="J26" s="26">
        <v>6.79</v>
      </c>
      <c r="K26" s="27">
        <v>0.8</v>
      </c>
      <c r="L26" s="28">
        <v>38.299999999999997</v>
      </c>
      <c r="M26" s="40">
        <v>5.83</v>
      </c>
      <c r="N26" s="41">
        <v>15</v>
      </c>
      <c r="O26" s="41">
        <v>78</v>
      </c>
      <c r="P26" s="42">
        <v>0.6</v>
      </c>
      <c r="Q26" s="43">
        <v>0.03</v>
      </c>
      <c r="R26" s="41">
        <v>0</v>
      </c>
      <c r="S26" s="41">
        <v>0.03</v>
      </c>
      <c r="T26" s="42">
        <v>0.3</v>
      </c>
    </row>
    <row r="27" spans="1:20" s="383" customFormat="1" ht="13.5" customHeight="1">
      <c r="A27" s="418"/>
      <c r="B27" s="385" t="s">
        <v>318</v>
      </c>
      <c r="C27" s="384"/>
      <c r="D27" s="384"/>
      <c r="E27" s="386"/>
      <c r="F27" s="22" t="s">
        <v>68</v>
      </c>
      <c r="G27" s="350"/>
      <c r="H27" s="24" t="s">
        <v>319</v>
      </c>
      <c r="I27" s="25">
        <v>100.4</v>
      </c>
      <c r="J27" s="351">
        <v>1.4</v>
      </c>
      <c r="K27" s="27">
        <v>0.4</v>
      </c>
      <c r="L27" s="28">
        <v>22.8</v>
      </c>
      <c r="M27" s="40">
        <v>34</v>
      </c>
      <c r="N27" s="41">
        <v>12</v>
      </c>
      <c r="O27" s="41">
        <v>36</v>
      </c>
      <c r="P27" s="42">
        <v>0.6</v>
      </c>
      <c r="Q27" s="352">
        <v>0.02</v>
      </c>
      <c r="R27" s="41">
        <v>14.8</v>
      </c>
      <c r="S27" s="41">
        <v>0.04</v>
      </c>
      <c r="T27" s="42">
        <v>0.2</v>
      </c>
    </row>
    <row r="28" spans="1:20" ht="14.25" customHeight="1" thickBot="1">
      <c r="A28" s="401"/>
      <c r="B28" s="414" t="s">
        <v>263</v>
      </c>
      <c r="C28" s="415"/>
      <c r="D28" s="415"/>
      <c r="E28" s="416"/>
      <c r="F28" s="22" t="s">
        <v>98</v>
      </c>
      <c r="G28" s="23"/>
      <c r="H28" s="24" t="s">
        <v>204</v>
      </c>
      <c r="I28" s="25">
        <v>88.2</v>
      </c>
      <c r="J28" s="26">
        <v>0.68</v>
      </c>
      <c r="K28" s="27">
        <v>0.28000000000000003</v>
      </c>
      <c r="L28" s="28">
        <v>20.76</v>
      </c>
      <c r="M28" s="40">
        <v>21.34</v>
      </c>
      <c r="N28" s="41">
        <v>3.44</v>
      </c>
      <c r="O28" s="41">
        <v>3.44</v>
      </c>
      <c r="P28" s="42">
        <v>0.63</v>
      </c>
      <c r="Q28" s="43">
        <v>0.01</v>
      </c>
      <c r="R28" s="41">
        <v>100</v>
      </c>
      <c r="S28" s="41">
        <v>0</v>
      </c>
      <c r="T28" s="42">
        <v>0.2</v>
      </c>
    </row>
    <row r="29" spans="1:20" s="387" customFormat="1" ht="13.5" thickBot="1">
      <c r="A29" s="418"/>
      <c r="B29" s="426" t="s">
        <v>205</v>
      </c>
      <c r="C29" s="404"/>
      <c r="D29" s="404"/>
      <c r="E29" s="405"/>
      <c r="F29" s="22" t="s">
        <v>115</v>
      </c>
      <c r="G29" s="23"/>
      <c r="H29" s="24"/>
      <c r="I29" s="25">
        <v>121.6</v>
      </c>
      <c r="J29" s="26">
        <v>2.4</v>
      </c>
      <c r="K29" s="27">
        <v>2.6</v>
      </c>
      <c r="L29" s="28">
        <v>22.1</v>
      </c>
      <c r="M29" s="40">
        <v>16.899999999999999</v>
      </c>
      <c r="N29" s="41">
        <v>2.7</v>
      </c>
      <c r="O29" s="41">
        <v>24.8</v>
      </c>
      <c r="P29" s="42">
        <v>0.23</v>
      </c>
      <c r="Q29" s="43">
        <v>0.02</v>
      </c>
      <c r="R29" s="41">
        <v>0</v>
      </c>
      <c r="S29" s="41">
        <v>0.03</v>
      </c>
      <c r="T29" s="42">
        <v>0.01</v>
      </c>
    </row>
    <row r="30" spans="1:20" s="387" customFormat="1" ht="14.25" customHeight="1" thickBot="1">
      <c r="A30" s="418"/>
      <c r="B30" s="424" t="s">
        <v>63</v>
      </c>
      <c r="C30" s="554"/>
      <c r="D30" s="554"/>
      <c r="E30" s="416"/>
      <c r="F30" s="80" t="s">
        <v>153</v>
      </c>
      <c r="G30" s="81"/>
      <c r="H30" s="46"/>
      <c r="I30" s="82">
        <v>176</v>
      </c>
      <c r="J30" s="83">
        <v>5.9</v>
      </c>
      <c r="K30" s="84">
        <v>0.75</v>
      </c>
      <c r="L30" s="85">
        <v>36.22</v>
      </c>
      <c r="M30" s="86">
        <v>17.25</v>
      </c>
      <c r="N30" s="87">
        <v>24.75</v>
      </c>
      <c r="O30" s="87">
        <v>65.25</v>
      </c>
      <c r="P30" s="88">
        <v>1.5</v>
      </c>
      <c r="Q30" s="89">
        <v>0.12</v>
      </c>
      <c r="R30" s="87">
        <v>0</v>
      </c>
      <c r="S30" s="87">
        <v>0</v>
      </c>
      <c r="T30" s="88">
        <v>0.97</v>
      </c>
    </row>
    <row r="31" spans="1:20" ht="13.5" thickBot="1">
      <c r="A31" s="392" t="s">
        <v>123</v>
      </c>
      <c r="B31" s="393"/>
      <c r="C31" s="393"/>
      <c r="D31" s="393"/>
      <c r="E31" s="393"/>
      <c r="F31" s="394"/>
      <c r="G31" s="55"/>
      <c r="H31" s="56"/>
      <c r="I31" s="99">
        <f t="shared" ref="I31:T31" si="3">SUM(I25:I30)</f>
        <v>867.7600000000001</v>
      </c>
      <c r="J31" s="58">
        <f t="shared" si="3"/>
        <v>30.019999999999996</v>
      </c>
      <c r="K31" s="58">
        <f t="shared" si="3"/>
        <v>16.64</v>
      </c>
      <c r="L31" s="60">
        <f t="shared" si="3"/>
        <v>149.17000000000002</v>
      </c>
      <c r="M31" s="145">
        <f t="shared" si="3"/>
        <v>140.32</v>
      </c>
      <c r="N31" s="145">
        <f t="shared" si="3"/>
        <v>75.89</v>
      </c>
      <c r="O31" s="145">
        <f t="shared" si="3"/>
        <v>374.19</v>
      </c>
      <c r="P31" s="64">
        <f t="shared" si="3"/>
        <v>4.96</v>
      </c>
      <c r="Q31" s="145">
        <f t="shared" si="3"/>
        <v>0.28000000000000003</v>
      </c>
      <c r="R31" s="145">
        <f t="shared" si="3"/>
        <v>115.12</v>
      </c>
      <c r="S31" s="145">
        <f t="shared" si="3"/>
        <v>0.14000000000000001</v>
      </c>
      <c r="T31" s="64">
        <f t="shared" si="3"/>
        <v>7.7799999999999994</v>
      </c>
    </row>
    <row r="32" spans="1:20">
      <c r="A32" s="400" t="s">
        <v>83</v>
      </c>
      <c r="B32" s="406" t="s">
        <v>84</v>
      </c>
      <c r="C32" s="407"/>
      <c r="D32" s="407"/>
      <c r="E32" s="408"/>
      <c r="F32" s="100" t="s">
        <v>85</v>
      </c>
      <c r="G32" s="97"/>
      <c r="H32" s="56" t="s">
        <v>86</v>
      </c>
      <c r="I32" s="101">
        <v>88</v>
      </c>
      <c r="J32" s="102">
        <v>5.0999999999999996</v>
      </c>
      <c r="K32" s="103">
        <v>4.4000000000000004</v>
      </c>
      <c r="L32" s="104">
        <v>3.52</v>
      </c>
      <c r="M32" s="105">
        <v>211.2</v>
      </c>
      <c r="N32" s="106">
        <v>24</v>
      </c>
      <c r="O32" s="106">
        <v>158</v>
      </c>
      <c r="P32" s="107">
        <v>0.18</v>
      </c>
      <c r="Q32" s="108">
        <v>7.0000000000000007E-2</v>
      </c>
      <c r="R32" s="106">
        <v>1.2</v>
      </c>
      <c r="S32" s="106">
        <v>0.04</v>
      </c>
      <c r="T32" s="63">
        <v>0.08</v>
      </c>
    </row>
    <row r="33" spans="1:20">
      <c r="A33" s="401"/>
      <c r="B33" s="403" t="s">
        <v>44</v>
      </c>
      <c r="C33" s="404"/>
      <c r="D33" s="404"/>
      <c r="E33" s="405"/>
      <c r="F33" s="44" t="s">
        <v>45</v>
      </c>
      <c r="G33" s="45"/>
      <c r="H33" s="46"/>
      <c r="I33" s="47">
        <v>52.2</v>
      </c>
      <c r="J33" s="48">
        <v>1.98</v>
      </c>
      <c r="K33" s="49">
        <v>0.36</v>
      </c>
      <c r="L33" s="50">
        <v>10</v>
      </c>
      <c r="M33" s="51">
        <v>10.5</v>
      </c>
      <c r="N33" s="52">
        <v>14.1</v>
      </c>
      <c r="O33" s="52">
        <v>47.4</v>
      </c>
      <c r="P33" s="53">
        <v>1.2</v>
      </c>
      <c r="Q33" s="54">
        <v>0.05</v>
      </c>
      <c r="R33" s="52">
        <v>0</v>
      </c>
      <c r="S33" s="41">
        <v>0</v>
      </c>
      <c r="T33" s="53">
        <v>0.7</v>
      </c>
    </row>
    <row r="34" spans="1:20" ht="15" customHeight="1">
      <c r="A34" s="402"/>
      <c r="B34" s="411" t="s">
        <v>63</v>
      </c>
      <c r="C34" s="412"/>
      <c r="D34" s="412"/>
      <c r="E34" s="413"/>
      <c r="F34" s="80" t="s">
        <v>87</v>
      </c>
      <c r="G34" s="81"/>
      <c r="H34" s="46"/>
      <c r="I34" s="82">
        <v>58.8</v>
      </c>
      <c r="J34" s="83">
        <v>1.98</v>
      </c>
      <c r="K34" s="84">
        <v>0.25</v>
      </c>
      <c r="L34" s="85">
        <v>12.1</v>
      </c>
      <c r="M34" s="86">
        <v>5.8</v>
      </c>
      <c r="N34" s="87">
        <v>8.3000000000000007</v>
      </c>
      <c r="O34" s="87">
        <v>21.7</v>
      </c>
      <c r="P34" s="88">
        <v>0.5</v>
      </c>
      <c r="Q34" s="89">
        <v>0.04</v>
      </c>
      <c r="R34" s="87">
        <v>0</v>
      </c>
      <c r="S34" s="87">
        <v>0</v>
      </c>
      <c r="T34" s="88">
        <v>0.32</v>
      </c>
    </row>
    <row r="35" spans="1:20">
      <c r="A35" s="392" t="s">
        <v>178</v>
      </c>
      <c r="B35" s="393"/>
      <c r="C35" s="393"/>
      <c r="D35" s="393"/>
      <c r="E35" s="393"/>
      <c r="F35" s="394"/>
      <c r="G35" s="97"/>
      <c r="H35" s="56"/>
      <c r="I35" s="99">
        <f t="shared" ref="I35:T35" si="4">I32+I33+I34</f>
        <v>199</v>
      </c>
      <c r="J35" s="99">
        <f t="shared" si="4"/>
        <v>9.06</v>
      </c>
      <c r="K35" s="99">
        <f t="shared" si="4"/>
        <v>5.0100000000000007</v>
      </c>
      <c r="L35" s="99">
        <f t="shared" si="4"/>
        <v>25.619999999999997</v>
      </c>
      <c r="M35" s="109">
        <f t="shared" si="4"/>
        <v>227.5</v>
      </c>
      <c r="N35" s="110">
        <f t="shared" si="4"/>
        <v>46.400000000000006</v>
      </c>
      <c r="O35" s="110">
        <f t="shared" si="4"/>
        <v>227.1</v>
      </c>
      <c r="P35" s="64">
        <f t="shared" si="4"/>
        <v>1.88</v>
      </c>
      <c r="Q35" s="109">
        <f t="shared" si="4"/>
        <v>0.16</v>
      </c>
      <c r="R35" s="110">
        <f t="shared" si="4"/>
        <v>1.2</v>
      </c>
      <c r="S35" s="110">
        <f t="shared" si="4"/>
        <v>0.04</v>
      </c>
      <c r="T35" s="64">
        <f t="shared" si="4"/>
        <v>1.0999999999999999</v>
      </c>
    </row>
    <row r="36" spans="1:20" ht="29.25" customHeight="1">
      <c r="A36" s="395" t="s">
        <v>89</v>
      </c>
      <c r="B36" s="396"/>
      <c r="C36" s="396"/>
      <c r="D36" s="396"/>
      <c r="E36" s="396"/>
      <c r="F36" s="397"/>
      <c r="G36" s="111">
        <f>SUM(G5:G35)</f>
        <v>0</v>
      </c>
      <c r="H36" s="112"/>
      <c r="I36" s="113">
        <f t="shared" ref="I36:T36" si="5">I12+I20+I24+I31+I35</f>
        <v>3014.84</v>
      </c>
      <c r="J36" s="113">
        <f t="shared" si="5"/>
        <v>118.75</v>
      </c>
      <c r="K36" s="113">
        <f t="shared" si="5"/>
        <v>86.27000000000001</v>
      </c>
      <c r="L36" s="113">
        <f t="shared" si="5"/>
        <v>403.26000000000005</v>
      </c>
      <c r="M36" s="114">
        <f t="shared" si="5"/>
        <v>995.76</v>
      </c>
      <c r="N36" s="115">
        <f t="shared" si="5"/>
        <v>364.75</v>
      </c>
      <c r="O36" s="115">
        <f t="shared" si="5"/>
        <v>1955.19</v>
      </c>
      <c r="P36" s="116">
        <f t="shared" si="5"/>
        <v>24.65</v>
      </c>
      <c r="Q36" s="114">
        <f t="shared" si="5"/>
        <v>1.444</v>
      </c>
      <c r="R36" s="115">
        <f t="shared" si="5"/>
        <v>147.70999999999998</v>
      </c>
      <c r="S36" s="115">
        <f t="shared" si="5"/>
        <v>12.646999999999998</v>
      </c>
      <c r="T36" s="116">
        <f t="shared" si="5"/>
        <v>30.594000000000001</v>
      </c>
    </row>
    <row r="37" spans="1:20" ht="15">
      <c r="A37" s="117"/>
      <c r="B37" s="117"/>
      <c r="C37" s="117"/>
      <c r="D37" s="117"/>
      <c r="E37" s="117"/>
      <c r="F37" s="117"/>
      <c r="G37" s="118"/>
      <c r="H37" s="398" t="s">
        <v>291</v>
      </c>
      <c r="I37" s="399"/>
      <c r="J37" s="119">
        <f>J36/(L36/4)</f>
        <v>1.1779001140703267</v>
      </c>
      <c r="K37" s="120">
        <f>K36/(L36/4)</f>
        <v>0.85572583444923866</v>
      </c>
      <c r="L37" s="121">
        <v>4</v>
      </c>
    </row>
    <row r="38" spans="1:20" ht="15">
      <c r="A38" s="122"/>
      <c r="B38" s="122"/>
      <c r="C38" s="122"/>
      <c r="D38" s="122"/>
      <c r="E38" s="122"/>
      <c r="F38" s="122"/>
      <c r="G38" s="123"/>
      <c r="H38" s="122"/>
      <c r="I38" s="123"/>
      <c r="J38" s="123"/>
      <c r="K38" s="123"/>
      <c r="L38" s="123"/>
    </row>
    <row r="39" spans="1:20" ht="15">
      <c r="A39" s="122"/>
      <c r="B39" s="122"/>
      <c r="C39" s="122"/>
      <c r="D39" s="122"/>
      <c r="E39" s="122"/>
      <c r="F39" s="122"/>
      <c r="G39" s="123"/>
      <c r="H39" s="122"/>
      <c r="I39" s="123"/>
      <c r="J39" s="123"/>
      <c r="K39" s="123"/>
      <c r="L39" s="123"/>
    </row>
    <row r="40" spans="1:20" ht="14.25">
      <c r="A40" s="122"/>
    </row>
    <row r="41" spans="1:20" ht="15">
      <c r="A41" s="122"/>
      <c r="B41" s="122"/>
      <c r="C41" s="122"/>
      <c r="D41" s="122"/>
      <c r="E41" s="122"/>
      <c r="F41" s="122"/>
      <c r="G41" s="123"/>
      <c r="H41" s="122"/>
      <c r="I41" s="123"/>
      <c r="J41" s="123"/>
      <c r="K41" s="123"/>
      <c r="L41" s="123"/>
    </row>
    <row r="42" spans="1:20" ht="15">
      <c r="A42" s="122"/>
      <c r="B42" s="122"/>
      <c r="C42" s="122"/>
      <c r="D42" s="122"/>
      <c r="E42" s="122"/>
      <c r="F42" s="122"/>
      <c r="G42" s="123"/>
      <c r="H42" s="122"/>
      <c r="I42" s="123"/>
      <c r="J42" s="123"/>
      <c r="K42" s="123"/>
      <c r="L42" s="123"/>
    </row>
    <row r="43" spans="1:20" ht="15">
      <c r="A43" s="122"/>
      <c r="B43" s="122"/>
      <c r="C43" s="122"/>
      <c r="D43" s="122"/>
      <c r="E43" s="122"/>
      <c r="F43" s="122"/>
      <c r="G43" s="123"/>
      <c r="H43" s="122"/>
      <c r="I43" s="123"/>
      <c r="J43" s="123"/>
      <c r="K43" s="123"/>
      <c r="L43" s="123"/>
    </row>
    <row r="44" spans="1:20" ht="15">
      <c r="A44" s="122"/>
      <c r="B44" s="122"/>
      <c r="C44" s="122"/>
      <c r="D44" s="122"/>
      <c r="E44" s="122"/>
      <c r="F44" s="122"/>
      <c r="G44" s="123"/>
      <c r="H44" s="122"/>
      <c r="I44" s="123"/>
      <c r="J44" s="123"/>
      <c r="K44" s="123"/>
      <c r="L44" s="123"/>
    </row>
  </sheetData>
  <mergeCells count="46">
    <mergeCell ref="A1:T1"/>
    <mergeCell ref="Q2:T2"/>
    <mergeCell ref="M2:P2"/>
    <mergeCell ref="A4:T4"/>
    <mergeCell ref="J2:L2"/>
    <mergeCell ref="I2:I3"/>
    <mergeCell ref="H2:H3"/>
    <mergeCell ref="A2:E3"/>
    <mergeCell ref="F2:F3"/>
    <mergeCell ref="A24:F24"/>
    <mergeCell ref="B25:E25"/>
    <mergeCell ref="B26:E26"/>
    <mergeCell ref="B28:E28"/>
    <mergeCell ref="B10:E10"/>
    <mergeCell ref="B11:E11"/>
    <mergeCell ref="B13:E13"/>
    <mergeCell ref="B14:E14"/>
    <mergeCell ref="A12:F12"/>
    <mergeCell ref="A21:A23"/>
    <mergeCell ref="A13:A19"/>
    <mergeCell ref="A5:A11"/>
    <mergeCell ref="A20:F20"/>
    <mergeCell ref="B21:E21"/>
    <mergeCell ref="B22:E22"/>
    <mergeCell ref="B23:E23"/>
    <mergeCell ref="B5:E5"/>
    <mergeCell ref="B6:E6"/>
    <mergeCell ref="B7:E7"/>
    <mergeCell ref="B8:E8"/>
    <mergeCell ref="B9:E9"/>
    <mergeCell ref="B15:E15"/>
    <mergeCell ref="B16:E16"/>
    <mergeCell ref="B17:E17"/>
    <mergeCell ref="B18:E18"/>
    <mergeCell ref="B19:E19"/>
    <mergeCell ref="H37:I37"/>
    <mergeCell ref="A31:F31"/>
    <mergeCell ref="A35:F35"/>
    <mergeCell ref="B30:E30"/>
    <mergeCell ref="B32:E32"/>
    <mergeCell ref="B33:E33"/>
    <mergeCell ref="B34:E34"/>
    <mergeCell ref="A36:F36"/>
    <mergeCell ref="A32:A34"/>
    <mergeCell ref="A25:A30"/>
    <mergeCell ref="B29:E29"/>
  </mergeCells>
  <pageMargins left="0.118055552244186" right="0.118055552244186" top="0.118055552244186" bottom="0.196527779102325" header="0.51180553436279297" footer="0.51180553436279297"/>
  <pageSetup paperSize="9" scale="8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/>
  </sheetViews>
  <sheetFormatPr defaultColWidth="9" defaultRowHeight="12.75"/>
  <cols>
    <col min="1" max="1" width="4.28515625" customWidth="1"/>
    <col min="3" max="3" width="8.85546875" customWidth="1"/>
    <col min="5" max="5" width="10.5703125" customWidth="1"/>
    <col min="6" max="6" width="9.42578125" customWidth="1"/>
    <col min="7" max="7" width="9.7109375" hidden="1" customWidth="1"/>
    <col min="8" max="8" width="5.42578125" customWidth="1"/>
    <col min="9" max="9" width="16" customWidth="1"/>
    <col min="10" max="10" width="12.42578125" customWidth="1"/>
    <col min="11" max="11" width="10.5703125" customWidth="1"/>
    <col min="12" max="12" width="11.42578125" customWidth="1"/>
    <col min="13" max="13" width="9.28515625" customWidth="1"/>
    <col min="15" max="15" width="9.140625" customWidth="1"/>
    <col min="16" max="16" width="7" customWidth="1"/>
    <col min="17" max="17" width="6" customWidth="1"/>
    <col min="18" max="18" width="8" customWidth="1"/>
    <col min="19" max="20" width="7" customWidth="1"/>
  </cols>
  <sheetData/>
  <pageMargins left="0.75" right="0.75" top="1" bottom="1" header="0.51180553436279297" footer="0.51180553436279297"/>
  <pageSetup paperSize="9" fitToWidth="0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workbookViewId="0"/>
  </sheetViews>
  <sheetFormatPr defaultColWidth="9" defaultRowHeight="12.75"/>
  <cols>
    <col min="8" max="8" width="9.5703125" customWidth="1"/>
    <col min="13" max="13" width="7" customWidth="1"/>
    <col min="14" max="14" width="13.5703125" customWidth="1"/>
    <col min="15" max="15" width="4.7109375" customWidth="1"/>
  </cols>
  <sheetData>
    <row r="2" spans="1:14" s="213" customFormat="1">
      <c r="A2" s="558" t="s">
        <v>292</v>
      </c>
      <c r="B2" s="558"/>
      <c r="C2" s="558"/>
      <c r="D2" s="558"/>
      <c r="E2" s="215"/>
      <c r="F2" s="215"/>
      <c r="G2" s="215"/>
      <c r="H2" s="215"/>
      <c r="I2" s="215"/>
      <c r="J2" s="215"/>
      <c r="K2" s="559" t="s">
        <v>293</v>
      </c>
      <c r="L2" s="559"/>
      <c r="M2" s="559"/>
      <c r="N2" s="559"/>
    </row>
    <row r="3" spans="1:14">
      <c r="A3" t="s">
        <v>294</v>
      </c>
      <c r="K3" s="560" t="s">
        <v>295</v>
      </c>
      <c r="L3" s="560"/>
      <c r="M3" s="560"/>
      <c r="N3" s="560"/>
    </row>
    <row r="4" spans="1:14">
      <c r="A4" t="s">
        <v>296</v>
      </c>
    </row>
    <row r="6" spans="1:14">
      <c r="A6" s="216"/>
      <c r="B6" s="216"/>
      <c r="C6" s="216"/>
      <c r="D6" t="s">
        <v>297</v>
      </c>
      <c r="L6" s="216"/>
      <c r="M6" s="216"/>
      <c r="N6" t="s">
        <v>298</v>
      </c>
    </row>
    <row r="8" spans="1:14">
      <c r="C8" t="s">
        <v>299</v>
      </c>
      <c r="L8" s="560" t="s">
        <v>299</v>
      </c>
      <c r="M8" s="560"/>
      <c r="N8" s="560"/>
    </row>
    <row r="9" spans="1:14">
      <c r="L9" s="560"/>
      <c r="M9" s="560"/>
      <c r="N9" s="560"/>
    </row>
    <row r="12" spans="1:14">
      <c r="A12" s="214" t="s">
        <v>292</v>
      </c>
    </row>
    <row r="13" spans="1:14">
      <c r="A13" t="s">
        <v>300</v>
      </c>
      <c r="B13" s="214"/>
      <c r="C13" s="214"/>
      <c r="D13" s="214"/>
      <c r="E13" s="215"/>
    </row>
    <row r="14" spans="1:14">
      <c r="A14" t="s">
        <v>301</v>
      </c>
    </row>
    <row r="15" spans="1:14">
      <c r="A15" s="556" t="s">
        <v>302</v>
      </c>
      <c r="B15" s="556"/>
      <c r="C15" s="556"/>
      <c r="D15" s="556"/>
      <c r="E15" s="556"/>
      <c r="F15" s="556"/>
      <c r="G15" s="556"/>
    </row>
    <row r="16" spans="1:14">
      <c r="A16" t="s">
        <v>303</v>
      </c>
    </row>
    <row r="18" spans="1:14">
      <c r="A18" s="216"/>
      <c r="B18" s="216"/>
      <c r="C18" s="216"/>
      <c r="D18" t="s">
        <v>304</v>
      </c>
    </row>
    <row r="20" spans="1:14">
      <c r="C20" t="s">
        <v>299</v>
      </c>
    </row>
    <row r="23" spans="1:14" ht="18">
      <c r="A23" s="557" t="s">
        <v>305</v>
      </c>
      <c r="B23" s="557"/>
      <c r="C23" s="557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 ht="18">
      <c r="A24" s="557" t="s">
        <v>306</v>
      </c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 s="218" customFormat="1" ht="21.75" customHeight="1">
      <c r="A25" s="557" t="s">
        <v>307</v>
      </c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 s="218" customFormat="1" ht="21" customHeight="1">
      <c r="A26" s="555" t="s">
        <v>308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</row>
    <row r="27" spans="1:14" s="218" customFormat="1" ht="19.5" customHeight="1">
      <c r="A27" s="555" t="s">
        <v>309</v>
      </c>
      <c r="B27" s="555"/>
      <c r="C27" s="555"/>
      <c r="D27" s="555"/>
      <c r="E27" s="555"/>
      <c r="F27" s="555"/>
      <c r="G27" s="555"/>
      <c r="H27" s="555"/>
      <c r="I27" s="555"/>
      <c r="J27" s="555"/>
      <c r="K27" s="555"/>
      <c r="L27" s="555"/>
      <c r="M27" s="555"/>
      <c r="N27" s="555"/>
    </row>
    <row r="28" spans="1:14" ht="18" customHeight="1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</row>
    <row r="29" spans="1:14" ht="21" customHeight="1">
      <c r="A29" s="220" t="s">
        <v>310</v>
      </c>
      <c r="F29" s="219"/>
      <c r="G29" s="219"/>
      <c r="H29" s="219"/>
      <c r="I29" s="219"/>
      <c r="J29" s="219"/>
      <c r="K29" s="219"/>
      <c r="L29" s="219"/>
      <c r="M29" s="219"/>
      <c r="N29" s="219"/>
    </row>
    <row r="30" spans="1:14">
      <c r="A30" s="217" t="s">
        <v>311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</row>
    <row r="31" spans="1:14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</row>
    <row r="32" spans="1:14"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</sheetData>
  <mergeCells count="11">
    <mergeCell ref="A2:D2"/>
    <mergeCell ref="K2:N2"/>
    <mergeCell ref="K3:N3"/>
    <mergeCell ref="L8:N8"/>
    <mergeCell ref="L9:N9"/>
    <mergeCell ref="A27:N27"/>
    <mergeCell ref="A15:G15"/>
    <mergeCell ref="A23:N23"/>
    <mergeCell ref="A24:N24"/>
    <mergeCell ref="A25:N25"/>
    <mergeCell ref="A26:N26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3" workbookViewId="0">
      <selection activeCell="B28" sqref="A28:XFD28"/>
    </sheetView>
  </sheetViews>
  <sheetFormatPr defaultColWidth="9" defaultRowHeight="12.75"/>
  <cols>
    <col min="1" max="1" width="5.140625" style="2" customWidth="1"/>
    <col min="2" max="2" width="9" style="2" customWidth="1"/>
    <col min="3" max="3" width="8.85546875" style="2" customWidth="1"/>
    <col min="4" max="4" width="9" style="2" customWidth="1"/>
    <col min="5" max="5" width="32.7109375" style="2" customWidth="1"/>
    <col min="6" max="6" width="9.7109375" style="2" customWidth="1"/>
    <col min="7" max="7" width="9.7109375" style="2" hidden="1" customWidth="1"/>
    <col min="8" max="8" width="7.85546875" style="2" customWidth="1"/>
    <col min="9" max="9" width="15" style="2" customWidth="1"/>
    <col min="10" max="11" width="9.140625" style="2" customWidth="1"/>
    <col min="12" max="12" width="11.140625" style="2" customWidth="1"/>
    <col min="13" max="13" width="8.140625" style="2" customWidth="1"/>
    <col min="14" max="15" width="7" style="2" customWidth="1"/>
    <col min="16" max="16" width="5.42578125" style="2" customWidth="1"/>
    <col min="17" max="17" width="5.7109375" style="2" customWidth="1"/>
    <col min="18" max="18" width="6.140625" style="2" customWidth="1"/>
    <col min="19" max="19" width="5.7109375" style="2" customWidth="1"/>
    <col min="20" max="20" width="5.42578125" style="2" customWidth="1"/>
  </cols>
  <sheetData>
    <row r="1" spans="1:20" ht="20.25" hidden="1">
      <c r="A1" s="446" t="s">
        <v>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</row>
    <row r="2" spans="1:20" ht="18" hidden="1">
      <c r="A2" s="447" t="s">
        <v>9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ht="15.75" thickBot="1">
      <c r="A3" s="448" t="s">
        <v>10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</row>
    <row r="4" spans="1:20" ht="31.5" customHeight="1" thickBot="1">
      <c r="A4" s="440" t="s">
        <v>11</v>
      </c>
      <c r="B4" s="441"/>
      <c r="C4" s="441"/>
      <c r="D4" s="441"/>
      <c r="E4" s="442"/>
      <c r="F4" s="436" t="s">
        <v>12</v>
      </c>
      <c r="G4" s="3"/>
      <c r="H4" s="438" t="s">
        <v>13</v>
      </c>
      <c r="I4" s="436" t="s">
        <v>14</v>
      </c>
      <c r="J4" s="453" t="s">
        <v>15</v>
      </c>
      <c r="K4" s="454"/>
      <c r="L4" s="455"/>
      <c r="M4" s="436" t="s">
        <v>16</v>
      </c>
      <c r="N4" s="451"/>
      <c r="O4" s="451"/>
      <c r="P4" s="452"/>
      <c r="Q4" s="436" t="s">
        <v>17</v>
      </c>
      <c r="R4" s="451"/>
      <c r="S4" s="451"/>
      <c r="T4" s="452"/>
    </row>
    <row r="5" spans="1:20" ht="30.75" customHeight="1">
      <c r="A5" s="443"/>
      <c r="B5" s="444"/>
      <c r="C5" s="444"/>
      <c r="D5" s="444"/>
      <c r="E5" s="445"/>
      <c r="F5" s="437"/>
      <c r="G5" s="4" t="s">
        <v>18</v>
      </c>
      <c r="H5" s="439"/>
      <c r="I5" s="437"/>
      <c r="J5" s="5" t="s">
        <v>19</v>
      </c>
      <c r="K5" s="6" t="s">
        <v>20</v>
      </c>
      <c r="L5" s="7" t="s">
        <v>21</v>
      </c>
      <c r="M5" s="8" t="s">
        <v>22</v>
      </c>
      <c r="N5" s="9" t="s">
        <v>23</v>
      </c>
      <c r="O5" s="9" t="s">
        <v>24</v>
      </c>
      <c r="P5" s="10" t="s">
        <v>25</v>
      </c>
      <c r="Q5" s="8" t="s">
        <v>26</v>
      </c>
      <c r="R5" s="9" t="s">
        <v>27</v>
      </c>
      <c r="S5" s="9" t="s">
        <v>28</v>
      </c>
      <c r="T5" s="10" t="s">
        <v>29</v>
      </c>
    </row>
    <row r="6" spans="1:20">
      <c r="A6" s="433" t="s">
        <v>30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5"/>
    </row>
    <row r="7" spans="1:20" ht="14.25" customHeight="1">
      <c r="A7" s="429" t="s">
        <v>31</v>
      </c>
      <c r="B7" s="426" t="s">
        <v>32</v>
      </c>
      <c r="C7" s="404"/>
      <c r="D7" s="404"/>
      <c r="E7" s="405"/>
      <c r="F7" s="12" t="s">
        <v>33</v>
      </c>
      <c r="G7" s="13"/>
      <c r="H7" s="14" t="s">
        <v>34</v>
      </c>
      <c r="I7" s="15">
        <v>260.89999999999998</v>
      </c>
      <c r="J7" s="16">
        <v>5.5</v>
      </c>
      <c r="K7" s="16">
        <v>7.23</v>
      </c>
      <c r="L7" s="17">
        <v>42.85</v>
      </c>
      <c r="M7" s="18">
        <v>65.33</v>
      </c>
      <c r="N7" s="19">
        <v>9.5</v>
      </c>
      <c r="O7" s="19">
        <v>78.72</v>
      </c>
      <c r="P7" s="20">
        <v>0.3</v>
      </c>
      <c r="Q7" s="21">
        <v>0.02</v>
      </c>
      <c r="R7" s="19">
        <v>0.48</v>
      </c>
      <c r="S7" s="19">
        <v>0.03</v>
      </c>
      <c r="T7" s="20">
        <v>1.05</v>
      </c>
    </row>
    <row r="8" spans="1:20" ht="14.25" customHeight="1">
      <c r="A8" s="401"/>
      <c r="B8" s="414" t="s">
        <v>35</v>
      </c>
      <c r="C8" s="415"/>
      <c r="D8" s="415"/>
      <c r="E8" s="416"/>
      <c r="F8" s="22" t="s">
        <v>36</v>
      </c>
      <c r="G8" s="23"/>
      <c r="H8" s="24" t="s">
        <v>37</v>
      </c>
      <c r="I8" s="25">
        <v>152.76</v>
      </c>
      <c r="J8" s="26">
        <v>9.75</v>
      </c>
      <c r="K8" s="27">
        <v>10.37</v>
      </c>
      <c r="L8" s="28">
        <v>1.85</v>
      </c>
      <c r="M8" s="29">
        <v>72.16</v>
      </c>
      <c r="N8" s="30">
        <v>11.2</v>
      </c>
      <c r="O8" s="30">
        <v>158.04</v>
      </c>
      <c r="P8" s="31">
        <v>1.85</v>
      </c>
      <c r="Q8" s="32">
        <v>7.0000000000000007E-2</v>
      </c>
      <c r="R8" s="30">
        <v>0.18</v>
      </c>
      <c r="S8" s="30">
        <v>0.2</v>
      </c>
      <c r="T8" s="31">
        <v>3.6</v>
      </c>
    </row>
    <row r="9" spans="1:20" ht="14.25" customHeight="1">
      <c r="A9" s="401"/>
      <c r="B9" s="430" t="s">
        <v>38</v>
      </c>
      <c r="C9" s="431"/>
      <c r="D9" s="431"/>
      <c r="E9" s="432"/>
      <c r="F9" s="12" t="s">
        <v>39</v>
      </c>
      <c r="G9" s="13"/>
      <c r="H9" s="14" t="s">
        <v>40</v>
      </c>
      <c r="I9" s="34">
        <v>124.95</v>
      </c>
      <c r="J9" s="16">
        <v>1.99</v>
      </c>
      <c r="K9" s="35">
        <v>7.5</v>
      </c>
      <c r="L9" s="17">
        <v>12.21</v>
      </c>
      <c r="M9" s="36">
        <v>8.4</v>
      </c>
      <c r="N9" s="36">
        <v>1</v>
      </c>
      <c r="O9" s="36">
        <v>20.5</v>
      </c>
      <c r="P9" s="37">
        <v>0.33</v>
      </c>
      <c r="Q9" s="37">
        <v>3.3000000000000002E-2</v>
      </c>
      <c r="R9" s="38">
        <v>0</v>
      </c>
      <c r="S9" s="38">
        <v>0.04</v>
      </c>
      <c r="T9" s="37">
        <v>0.4</v>
      </c>
    </row>
    <row r="10" spans="1:20" ht="15" customHeight="1">
      <c r="A10" s="401"/>
      <c r="B10" s="409" t="s">
        <v>41</v>
      </c>
      <c r="C10" s="404"/>
      <c r="D10" s="404"/>
      <c r="E10" s="410"/>
      <c r="F10" s="22" t="s">
        <v>42</v>
      </c>
      <c r="G10" s="23"/>
      <c r="H10" s="24" t="s">
        <v>43</v>
      </c>
      <c r="I10" s="25">
        <v>81</v>
      </c>
      <c r="J10" s="26">
        <v>1.52</v>
      </c>
      <c r="K10" s="27">
        <v>1.35</v>
      </c>
      <c r="L10" s="28">
        <v>15.9</v>
      </c>
      <c r="M10" s="40">
        <v>126.6</v>
      </c>
      <c r="N10" s="41">
        <v>11</v>
      </c>
      <c r="O10" s="41">
        <v>92.8</v>
      </c>
      <c r="P10" s="42">
        <v>0.41</v>
      </c>
      <c r="Q10" s="43">
        <v>0.04</v>
      </c>
      <c r="R10" s="41">
        <v>1.33</v>
      </c>
      <c r="S10" s="41">
        <v>0.01</v>
      </c>
      <c r="T10" s="42">
        <v>0</v>
      </c>
    </row>
    <row r="11" spans="1:20" ht="15" customHeight="1">
      <c r="A11" s="418"/>
      <c r="B11" s="426" t="s">
        <v>44</v>
      </c>
      <c r="C11" s="404"/>
      <c r="D11" s="404"/>
      <c r="E11" s="405"/>
      <c r="F11" s="44" t="s">
        <v>45</v>
      </c>
      <c r="G11" s="45"/>
      <c r="H11" s="46"/>
      <c r="I11" s="47">
        <v>52.2</v>
      </c>
      <c r="J11" s="48">
        <v>1.98</v>
      </c>
      <c r="K11" s="49">
        <v>0.36</v>
      </c>
      <c r="L11" s="50">
        <v>10</v>
      </c>
      <c r="M11" s="51">
        <v>10.5</v>
      </c>
      <c r="N11" s="52">
        <v>14.1</v>
      </c>
      <c r="O11" s="52">
        <v>47.4</v>
      </c>
      <c r="P11" s="53">
        <v>1.2</v>
      </c>
      <c r="Q11" s="54">
        <v>0.05</v>
      </c>
      <c r="R11" s="52">
        <v>0</v>
      </c>
      <c r="S11" s="41">
        <v>0</v>
      </c>
      <c r="T11" s="53">
        <v>0.7</v>
      </c>
    </row>
    <row r="12" spans="1:20">
      <c r="A12" s="392" t="s">
        <v>46</v>
      </c>
      <c r="B12" s="393"/>
      <c r="C12" s="393"/>
      <c r="D12" s="393"/>
      <c r="E12" s="393"/>
      <c r="F12" s="394"/>
      <c r="G12" s="55"/>
      <c r="H12" s="56"/>
      <c r="I12" s="57">
        <f t="shared" ref="I12:T12" si="0">SUM(I7:I11)</f>
        <v>671.81000000000006</v>
      </c>
      <c r="J12" s="58">
        <f t="shared" si="0"/>
        <v>20.74</v>
      </c>
      <c r="K12" s="59">
        <f t="shared" si="0"/>
        <v>26.810000000000002</v>
      </c>
      <c r="L12" s="60">
        <f t="shared" si="0"/>
        <v>82.81</v>
      </c>
      <c r="M12" s="61">
        <f t="shared" si="0"/>
        <v>282.99</v>
      </c>
      <c r="N12" s="62">
        <f t="shared" si="0"/>
        <v>46.800000000000004</v>
      </c>
      <c r="O12" s="62">
        <f t="shared" si="0"/>
        <v>397.46</v>
      </c>
      <c r="P12" s="63">
        <f t="shared" si="0"/>
        <v>4.09</v>
      </c>
      <c r="Q12" s="61">
        <f t="shared" si="0"/>
        <v>0.21300000000000002</v>
      </c>
      <c r="R12" s="62">
        <f t="shared" si="0"/>
        <v>1.99</v>
      </c>
      <c r="S12" s="62">
        <f t="shared" si="0"/>
        <v>0.28000000000000003</v>
      </c>
      <c r="T12" s="64">
        <f t="shared" si="0"/>
        <v>5.7500000000000009</v>
      </c>
    </row>
    <row r="13" spans="1:20" ht="15" customHeight="1">
      <c r="A13" s="400" t="s">
        <v>47</v>
      </c>
      <c r="B13" s="424" t="s">
        <v>48</v>
      </c>
      <c r="C13" s="415"/>
      <c r="D13" s="415"/>
      <c r="E13" s="425"/>
      <c r="F13" s="65" t="s">
        <v>49</v>
      </c>
      <c r="G13" s="66"/>
      <c r="H13" s="67" t="s">
        <v>50</v>
      </c>
      <c r="I13" s="68">
        <v>70.599999999999994</v>
      </c>
      <c r="J13" s="69">
        <v>0.95</v>
      </c>
      <c r="K13" s="70">
        <v>6.06</v>
      </c>
      <c r="L13" s="71">
        <v>3.05</v>
      </c>
      <c r="M13" s="18">
        <v>47.18</v>
      </c>
      <c r="N13" s="19">
        <v>7.5</v>
      </c>
      <c r="O13" s="19">
        <v>40.1</v>
      </c>
      <c r="P13" s="20">
        <v>0.7</v>
      </c>
      <c r="Q13" s="21">
        <v>0.03</v>
      </c>
      <c r="R13" s="19">
        <v>9.4</v>
      </c>
      <c r="S13" s="19">
        <v>0</v>
      </c>
      <c r="T13" s="20">
        <v>6.7</v>
      </c>
    </row>
    <row r="14" spans="1:20" ht="15" customHeight="1">
      <c r="A14" s="401"/>
      <c r="B14" s="72" t="s">
        <v>51</v>
      </c>
      <c r="C14" s="73"/>
      <c r="D14" s="73"/>
      <c r="E14" s="74"/>
      <c r="F14" s="75" t="s">
        <v>52</v>
      </c>
      <c r="G14" s="13"/>
      <c r="H14" s="14" t="s">
        <v>53</v>
      </c>
      <c r="I14" s="15">
        <v>118.25</v>
      </c>
      <c r="J14" s="16">
        <v>2.68</v>
      </c>
      <c r="K14" s="35">
        <v>2.83</v>
      </c>
      <c r="L14" s="17">
        <v>21.46</v>
      </c>
      <c r="M14" s="29">
        <v>98</v>
      </c>
      <c r="N14" s="30">
        <v>17.25</v>
      </c>
      <c r="O14" s="30">
        <v>159.1</v>
      </c>
      <c r="P14" s="31">
        <v>2</v>
      </c>
      <c r="Q14" s="32">
        <v>0.2</v>
      </c>
      <c r="R14" s="30">
        <v>8.25</v>
      </c>
      <c r="S14" s="30">
        <v>0.33</v>
      </c>
      <c r="T14" s="31">
        <v>0.5</v>
      </c>
    </row>
    <row r="15" spans="1:20" ht="13.5" thickBot="1">
      <c r="A15" s="401"/>
      <c r="B15" s="414" t="s">
        <v>54</v>
      </c>
      <c r="C15" s="415"/>
      <c r="D15" s="415"/>
      <c r="E15" s="416"/>
      <c r="F15" s="75" t="s">
        <v>36</v>
      </c>
      <c r="G15" s="13"/>
      <c r="H15" s="14" t="s">
        <v>55</v>
      </c>
      <c r="I15" s="15">
        <v>260</v>
      </c>
      <c r="J15" s="16">
        <v>14.8</v>
      </c>
      <c r="K15" s="35">
        <v>20.9</v>
      </c>
      <c r="L15" s="17">
        <v>2.6</v>
      </c>
      <c r="M15" s="29">
        <v>75</v>
      </c>
      <c r="N15" s="30">
        <v>14</v>
      </c>
      <c r="O15" s="30">
        <v>120</v>
      </c>
      <c r="P15" s="31">
        <v>1.3</v>
      </c>
      <c r="Q15" s="32">
        <v>0.03</v>
      </c>
      <c r="R15" s="30">
        <v>0.7</v>
      </c>
      <c r="S15" s="30">
        <v>0.1</v>
      </c>
      <c r="T15" s="31">
        <v>10.6</v>
      </c>
    </row>
    <row r="16" spans="1:20" hidden="1">
      <c r="A16" s="401"/>
      <c r="B16" s="76"/>
      <c r="C16" s="77"/>
      <c r="D16" s="77"/>
      <c r="E16" s="78"/>
      <c r="F16" s="22"/>
      <c r="G16" s="23"/>
      <c r="H16" s="24"/>
      <c r="I16" s="25"/>
      <c r="J16" s="26"/>
      <c r="K16" s="27"/>
      <c r="L16" s="28"/>
      <c r="M16" s="40"/>
      <c r="N16" s="41"/>
      <c r="O16" s="41"/>
      <c r="P16" s="42"/>
      <c r="Q16" s="43"/>
      <c r="R16" s="41"/>
      <c r="S16" s="41"/>
      <c r="T16" s="42"/>
    </row>
    <row r="17" spans="1:20">
      <c r="A17" s="401"/>
      <c r="B17" s="409" t="s">
        <v>56</v>
      </c>
      <c r="C17" s="404"/>
      <c r="D17" s="404"/>
      <c r="E17" s="410"/>
      <c r="F17" s="22" t="s">
        <v>57</v>
      </c>
      <c r="G17" s="23"/>
      <c r="H17" s="79" t="s">
        <v>58</v>
      </c>
      <c r="I17" s="25">
        <v>214</v>
      </c>
      <c r="J17" s="26">
        <v>3.54</v>
      </c>
      <c r="K17" s="27">
        <v>17.98</v>
      </c>
      <c r="L17" s="28">
        <v>25.2</v>
      </c>
      <c r="M17" s="40">
        <v>84.21</v>
      </c>
      <c r="N17" s="41">
        <v>6.52</v>
      </c>
      <c r="O17" s="41">
        <v>90</v>
      </c>
      <c r="P17" s="42">
        <v>1.2</v>
      </c>
      <c r="Q17" s="43">
        <v>0.12</v>
      </c>
      <c r="R17" s="41">
        <v>25.02</v>
      </c>
      <c r="S17" s="41">
        <v>0.09</v>
      </c>
      <c r="T17" s="42">
        <v>0.2</v>
      </c>
    </row>
    <row r="18" spans="1:20">
      <c r="A18" s="401"/>
      <c r="B18" s="409" t="s">
        <v>349</v>
      </c>
      <c r="C18" s="404"/>
      <c r="D18" s="404"/>
      <c r="E18" s="410"/>
      <c r="F18" s="22" t="s">
        <v>68</v>
      </c>
      <c r="G18" s="23"/>
      <c r="H18" s="24" t="s">
        <v>122</v>
      </c>
      <c r="I18" s="25">
        <v>80</v>
      </c>
      <c r="J18" s="26">
        <v>0</v>
      </c>
      <c r="K18" s="27">
        <v>0</v>
      </c>
      <c r="L18" s="28">
        <v>19</v>
      </c>
      <c r="M18" s="40">
        <v>0</v>
      </c>
      <c r="N18" s="41">
        <v>0</v>
      </c>
      <c r="O18" s="41">
        <v>0</v>
      </c>
      <c r="P18" s="42">
        <v>0</v>
      </c>
      <c r="Q18" s="43">
        <v>0.3</v>
      </c>
      <c r="R18" s="41">
        <v>2</v>
      </c>
      <c r="S18" s="41">
        <v>0.12</v>
      </c>
      <c r="T18" s="42">
        <v>2.34</v>
      </c>
    </row>
    <row r="19" spans="1:20">
      <c r="A19" s="401"/>
      <c r="B19" s="426" t="s">
        <v>44</v>
      </c>
      <c r="C19" s="404"/>
      <c r="D19" s="404"/>
      <c r="E19" s="405"/>
      <c r="F19" s="44" t="s">
        <v>62</v>
      </c>
      <c r="G19" s="45"/>
      <c r="H19" s="46"/>
      <c r="I19" s="47">
        <v>104.4</v>
      </c>
      <c r="J19" s="48">
        <v>3.96</v>
      </c>
      <c r="K19" s="49">
        <v>0.72</v>
      </c>
      <c r="L19" s="50">
        <v>20.04</v>
      </c>
      <c r="M19" s="51">
        <v>21</v>
      </c>
      <c r="N19" s="52">
        <v>28.2</v>
      </c>
      <c r="O19" s="52">
        <v>94.8</v>
      </c>
      <c r="P19" s="53">
        <v>2.34</v>
      </c>
      <c r="Q19" s="54">
        <v>0.1</v>
      </c>
      <c r="R19" s="52">
        <v>0</v>
      </c>
      <c r="S19" s="52">
        <v>0</v>
      </c>
      <c r="T19" s="53">
        <v>1.4</v>
      </c>
    </row>
    <row r="20" spans="1:20">
      <c r="A20" s="402"/>
      <c r="B20" s="427" t="s">
        <v>63</v>
      </c>
      <c r="C20" s="412"/>
      <c r="D20" s="412"/>
      <c r="E20" s="428"/>
      <c r="F20" s="80" t="s">
        <v>64</v>
      </c>
      <c r="G20" s="81"/>
      <c r="H20" s="46"/>
      <c r="I20" s="82">
        <v>117.5</v>
      </c>
      <c r="J20" s="83">
        <v>3.95</v>
      </c>
      <c r="K20" s="84">
        <v>0.5</v>
      </c>
      <c r="L20" s="85">
        <v>24.15</v>
      </c>
      <c r="M20" s="86">
        <v>11.5</v>
      </c>
      <c r="N20" s="87">
        <v>16.5</v>
      </c>
      <c r="O20" s="87">
        <v>43.5</v>
      </c>
      <c r="P20" s="88">
        <v>1</v>
      </c>
      <c r="Q20" s="89">
        <v>0.08</v>
      </c>
      <c r="R20" s="87">
        <v>0</v>
      </c>
      <c r="S20" s="87">
        <v>0</v>
      </c>
      <c r="T20" s="88">
        <v>0.65</v>
      </c>
    </row>
    <row r="21" spans="1:20" ht="13.5" thickBot="1">
      <c r="A21" s="392" t="s">
        <v>65</v>
      </c>
      <c r="B21" s="393"/>
      <c r="C21" s="393"/>
      <c r="D21" s="393"/>
      <c r="E21" s="393"/>
      <c r="F21" s="394"/>
      <c r="G21" s="81"/>
      <c r="H21" s="46"/>
      <c r="I21" s="90">
        <f t="shared" ref="I21:T21" si="1">SUM(I13:I20)</f>
        <v>964.75</v>
      </c>
      <c r="J21" s="91">
        <f t="shared" si="1"/>
        <v>29.88</v>
      </c>
      <c r="K21" s="92">
        <f t="shared" si="1"/>
        <v>48.989999999999995</v>
      </c>
      <c r="L21" s="93">
        <f t="shared" si="1"/>
        <v>115.5</v>
      </c>
      <c r="M21" s="61">
        <f t="shared" si="1"/>
        <v>336.89</v>
      </c>
      <c r="N21" s="62">
        <f t="shared" si="1"/>
        <v>89.97</v>
      </c>
      <c r="O21" s="62">
        <f t="shared" si="1"/>
        <v>547.5</v>
      </c>
      <c r="P21" s="63">
        <f t="shared" si="1"/>
        <v>8.5399999999999991</v>
      </c>
      <c r="Q21" s="61">
        <f t="shared" si="1"/>
        <v>0.85999999999999988</v>
      </c>
      <c r="R21" s="62">
        <f t="shared" si="1"/>
        <v>45.37</v>
      </c>
      <c r="S21" s="62">
        <f t="shared" si="1"/>
        <v>0.64</v>
      </c>
      <c r="T21" s="64">
        <f t="shared" si="1"/>
        <v>22.389999999999997</v>
      </c>
    </row>
    <row r="22" spans="1:20" ht="17.25" customHeight="1">
      <c r="A22" s="422" t="s">
        <v>66</v>
      </c>
      <c r="B22" s="421" t="s">
        <v>333</v>
      </c>
      <c r="C22" s="404"/>
      <c r="D22" s="404"/>
      <c r="E22" s="405"/>
      <c r="F22" s="249" t="s">
        <v>232</v>
      </c>
      <c r="G22" s="23"/>
      <c r="H22" s="376" t="s">
        <v>334</v>
      </c>
      <c r="I22" s="25">
        <v>472.5</v>
      </c>
      <c r="J22" s="26">
        <v>7.07</v>
      </c>
      <c r="K22" s="27">
        <v>11.13</v>
      </c>
      <c r="L22" s="28">
        <v>64.59</v>
      </c>
      <c r="M22" s="40">
        <v>40.700000000000003</v>
      </c>
      <c r="N22" s="41">
        <v>13.65</v>
      </c>
      <c r="O22" s="41">
        <v>73.8</v>
      </c>
      <c r="P22" s="42">
        <v>0.77</v>
      </c>
      <c r="Q22" s="43">
        <v>4.5999999999999999E-2</v>
      </c>
      <c r="R22" s="41">
        <v>0.46</v>
      </c>
      <c r="S22" s="41">
        <v>0.06</v>
      </c>
      <c r="T22" s="42">
        <v>0.09</v>
      </c>
    </row>
    <row r="23" spans="1:20" ht="18" customHeight="1" thickBot="1">
      <c r="A23" s="423"/>
      <c r="B23" s="419" t="s">
        <v>67</v>
      </c>
      <c r="C23" s="404"/>
      <c r="D23" s="404"/>
      <c r="E23" s="420"/>
      <c r="F23" s="95" t="s">
        <v>68</v>
      </c>
      <c r="G23" s="23"/>
      <c r="H23" s="24"/>
      <c r="I23" s="25">
        <v>118</v>
      </c>
      <c r="J23" s="26">
        <v>5.6</v>
      </c>
      <c r="K23" s="27">
        <v>6.4</v>
      </c>
      <c r="L23" s="28">
        <v>9.4</v>
      </c>
      <c r="M23" s="40">
        <v>192</v>
      </c>
      <c r="N23" s="41">
        <v>26</v>
      </c>
      <c r="O23" s="41">
        <v>154</v>
      </c>
      <c r="P23" s="42">
        <v>1</v>
      </c>
      <c r="Q23" s="43">
        <v>0.2</v>
      </c>
      <c r="R23" s="41">
        <v>12</v>
      </c>
      <c r="S23" s="41">
        <v>0.12</v>
      </c>
      <c r="T23" s="42">
        <v>0</v>
      </c>
    </row>
    <row r="24" spans="1:20">
      <c r="A24" s="392" t="s">
        <v>69</v>
      </c>
      <c r="B24" s="393"/>
      <c r="C24" s="393"/>
      <c r="D24" s="393"/>
      <c r="E24" s="393"/>
      <c r="F24" s="394"/>
      <c r="G24" s="81"/>
      <c r="H24" s="46"/>
      <c r="I24" s="90">
        <f t="shared" ref="I24:T24" si="2">SUM(I22:I23)</f>
        <v>590.5</v>
      </c>
      <c r="J24" s="91">
        <f t="shared" si="2"/>
        <v>12.67</v>
      </c>
      <c r="K24" s="92">
        <f t="shared" si="2"/>
        <v>17.53</v>
      </c>
      <c r="L24" s="60">
        <f t="shared" si="2"/>
        <v>73.990000000000009</v>
      </c>
      <c r="M24" s="61">
        <f t="shared" si="2"/>
        <v>232.7</v>
      </c>
      <c r="N24" s="62">
        <f t="shared" si="2"/>
        <v>39.65</v>
      </c>
      <c r="O24" s="62">
        <f t="shared" si="2"/>
        <v>227.8</v>
      </c>
      <c r="P24" s="64">
        <f t="shared" si="2"/>
        <v>1.77</v>
      </c>
      <c r="Q24" s="61">
        <f t="shared" si="2"/>
        <v>0.246</v>
      </c>
      <c r="R24" s="62">
        <f t="shared" si="2"/>
        <v>12.46</v>
      </c>
      <c r="S24" s="62">
        <f t="shared" si="2"/>
        <v>0.18</v>
      </c>
      <c r="T24" s="64">
        <f t="shared" si="2"/>
        <v>0.09</v>
      </c>
    </row>
    <row r="25" spans="1:20" ht="13.5" customHeight="1" thickBot="1">
      <c r="A25" s="417" t="s">
        <v>70</v>
      </c>
      <c r="B25" s="409" t="s">
        <v>71</v>
      </c>
      <c r="C25" s="404"/>
      <c r="D25" s="404"/>
      <c r="E25" s="410"/>
      <c r="F25" s="22" t="s">
        <v>72</v>
      </c>
      <c r="G25" s="23"/>
      <c r="H25" s="24" t="s">
        <v>73</v>
      </c>
      <c r="I25" s="25">
        <v>139.6</v>
      </c>
      <c r="J25" s="26">
        <v>9.07</v>
      </c>
      <c r="K25" s="27">
        <v>6.56</v>
      </c>
      <c r="L25" s="28">
        <v>13.97</v>
      </c>
      <c r="M25" s="40">
        <v>52</v>
      </c>
      <c r="N25" s="41">
        <v>16</v>
      </c>
      <c r="O25" s="41">
        <v>123</v>
      </c>
      <c r="P25" s="42">
        <v>1.5</v>
      </c>
      <c r="Q25" s="43">
        <v>0.08</v>
      </c>
      <c r="R25" s="41">
        <v>0.7</v>
      </c>
      <c r="S25" s="41">
        <v>0.04</v>
      </c>
      <c r="T25" s="42">
        <v>1.5</v>
      </c>
    </row>
    <row r="26" spans="1:20" ht="15" customHeight="1">
      <c r="A26" s="401"/>
      <c r="B26" s="406" t="s">
        <v>74</v>
      </c>
      <c r="C26" s="407"/>
      <c r="D26" s="407"/>
      <c r="E26" s="408"/>
      <c r="F26" s="75" t="s">
        <v>75</v>
      </c>
      <c r="G26" s="23"/>
      <c r="H26" s="24" t="s">
        <v>76</v>
      </c>
      <c r="I26" s="25">
        <v>133.9</v>
      </c>
      <c r="J26" s="26">
        <v>2.59</v>
      </c>
      <c r="K26" s="27">
        <v>10.41</v>
      </c>
      <c r="L26" s="28">
        <v>13.3</v>
      </c>
      <c r="M26" s="40">
        <v>78.959999999999994</v>
      </c>
      <c r="N26" s="41">
        <v>30</v>
      </c>
      <c r="O26" s="41">
        <v>94.51</v>
      </c>
      <c r="P26" s="42">
        <v>1.07</v>
      </c>
      <c r="Q26" s="43">
        <v>0.09</v>
      </c>
      <c r="R26" s="41">
        <v>6.73</v>
      </c>
      <c r="S26" s="41">
        <v>0.06</v>
      </c>
      <c r="T26" s="42">
        <v>3.5</v>
      </c>
    </row>
    <row r="27" spans="1:20" ht="14.25" hidden="1" customHeight="1">
      <c r="A27" s="401"/>
      <c r="B27" s="409"/>
      <c r="C27" s="404"/>
      <c r="D27" s="404"/>
      <c r="E27" s="410"/>
      <c r="F27" s="22"/>
      <c r="G27" s="23"/>
      <c r="H27" s="24"/>
      <c r="I27" s="25"/>
      <c r="J27" s="26"/>
      <c r="K27" s="27"/>
      <c r="L27" s="28"/>
      <c r="M27" s="40"/>
      <c r="N27" s="41"/>
      <c r="O27" s="41"/>
      <c r="P27" s="42"/>
      <c r="Q27" s="43"/>
      <c r="R27" s="41"/>
      <c r="S27" s="41"/>
      <c r="T27" s="42"/>
    </row>
    <row r="28" spans="1:20" s="225" customFormat="1" ht="14.25" customHeight="1">
      <c r="A28" s="418"/>
      <c r="B28" s="248" t="s">
        <v>350</v>
      </c>
      <c r="C28" s="227"/>
      <c r="D28" s="227"/>
      <c r="E28" s="227"/>
      <c r="F28" s="377" t="s">
        <v>49</v>
      </c>
      <c r="G28" s="366"/>
      <c r="H28" s="378" t="s">
        <v>331</v>
      </c>
      <c r="I28" s="25">
        <v>115</v>
      </c>
      <c r="J28" s="351">
        <v>7.6</v>
      </c>
      <c r="K28" s="27">
        <v>4.2</v>
      </c>
      <c r="L28" s="28">
        <v>11.7</v>
      </c>
      <c r="M28" s="40">
        <v>346</v>
      </c>
      <c r="N28" s="41">
        <v>33.4</v>
      </c>
      <c r="O28" s="41">
        <v>380.4</v>
      </c>
      <c r="P28" s="42">
        <v>1.1000000000000001</v>
      </c>
      <c r="Q28" s="352">
        <v>0.1</v>
      </c>
      <c r="R28" s="41">
        <v>0.83</v>
      </c>
      <c r="S28" s="52">
        <v>0.1</v>
      </c>
      <c r="T28" s="42">
        <v>2.5</v>
      </c>
    </row>
    <row r="29" spans="1:20" ht="14.25" customHeight="1" thickBot="1">
      <c r="A29" s="401"/>
      <c r="B29" s="419" t="s">
        <v>77</v>
      </c>
      <c r="C29" s="404"/>
      <c r="D29" s="404"/>
      <c r="E29" s="420"/>
      <c r="F29" s="96" t="s">
        <v>68</v>
      </c>
      <c r="G29" s="97"/>
      <c r="H29" s="56" t="s">
        <v>78</v>
      </c>
      <c r="I29" s="25">
        <v>100.4</v>
      </c>
      <c r="J29" s="26">
        <v>1.4</v>
      </c>
      <c r="K29" s="27">
        <v>0.4</v>
      </c>
      <c r="L29" s="28">
        <v>22.8</v>
      </c>
      <c r="M29" s="40">
        <v>34</v>
      </c>
      <c r="N29" s="41">
        <v>12</v>
      </c>
      <c r="O29" s="41">
        <v>36</v>
      </c>
      <c r="P29" s="42">
        <v>0.6</v>
      </c>
      <c r="Q29" s="43">
        <v>0.02</v>
      </c>
      <c r="R29" s="41">
        <v>14.8</v>
      </c>
      <c r="S29" s="87">
        <v>0.04</v>
      </c>
      <c r="T29" s="42">
        <v>0.1</v>
      </c>
    </row>
    <row r="30" spans="1:20" ht="14.25" customHeight="1">
      <c r="A30" s="401"/>
      <c r="B30" s="411" t="s">
        <v>63</v>
      </c>
      <c r="C30" s="412"/>
      <c r="D30" s="412"/>
      <c r="E30" s="413"/>
      <c r="F30" s="80" t="s">
        <v>79</v>
      </c>
      <c r="G30" s="81"/>
      <c r="H30" s="46"/>
      <c r="I30" s="82">
        <v>235</v>
      </c>
      <c r="J30" s="83">
        <v>7.9</v>
      </c>
      <c r="K30" s="84">
        <v>1</v>
      </c>
      <c r="L30" s="85">
        <v>48.3</v>
      </c>
      <c r="M30" s="86">
        <v>23</v>
      </c>
      <c r="N30" s="87">
        <v>33</v>
      </c>
      <c r="O30" s="87">
        <v>87</v>
      </c>
      <c r="P30" s="88">
        <v>2</v>
      </c>
      <c r="Q30" s="89">
        <v>0.16</v>
      </c>
      <c r="R30" s="87">
        <v>0</v>
      </c>
      <c r="S30" s="87">
        <v>0</v>
      </c>
      <c r="T30" s="88">
        <v>1.3</v>
      </c>
    </row>
    <row r="31" spans="1:20" ht="15.75" customHeight="1">
      <c r="A31" s="402"/>
      <c r="B31" s="414" t="s">
        <v>80</v>
      </c>
      <c r="C31" s="415"/>
      <c r="D31" s="415"/>
      <c r="E31" s="416"/>
      <c r="F31" s="80" t="s">
        <v>81</v>
      </c>
      <c r="G31" s="81"/>
      <c r="H31" s="46"/>
      <c r="I31" s="82">
        <v>71.67</v>
      </c>
      <c r="J31" s="83">
        <v>1.65</v>
      </c>
      <c r="K31" s="98">
        <v>0.4</v>
      </c>
      <c r="L31" s="85">
        <v>14.98</v>
      </c>
      <c r="M31" s="86">
        <v>38</v>
      </c>
      <c r="N31" s="87">
        <v>24</v>
      </c>
      <c r="O31" s="87">
        <v>32</v>
      </c>
      <c r="P31" s="88">
        <v>4.5999999999999996</v>
      </c>
      <c r="Q31" s="89">
        <v>0.04</v>
      </c>
      <c r="R31" s="87">
        <v>10</v>
      </c>
      <c r="S31" s="87">
        <v>0.04</v>
      </c>
      <c r="T31" s="88">
        <v>0.8</v>
      </c>
    </row>
    <row r="32" spans="1:20">
      <c r="A32" s="392" t="s">
        <v>82</v>
      </c>
      <c r="B32" s="393"/>
      <c r="C32" s="393"/>
      <c r="D32" s="393"/>
      <c r="E32" s="393"/>
      <c r="F32" s="394"/>
      <c r="G32" s="55"/>
      <c r="H32" s="56"/>
      <c r="I32" s="99">
        <f t="shared" ref="I32:T32" si="3">SUM(I25:I31)</f>
        <v>795.56999999999994</v>
      </c>
      <c r="J32" s="99">
        <f t="shared" si="3"/>
        <v>30.209999999999994</v>
      </c>
      <c r="K32" s="99">
        <f t="shared" si="3"/>
        <v>22.969999999999995</v>
      </c>
      <c r="L32" s="99">
        <f t="shared" si="3"/>
        <v>125.05</v>
      </c>
      <c r="M32" s="99">
        <f t="shared" si="3"/>
        <v>571.96</v>
      </c>
      <c r="N32" s="99">
        <f t="shared" si="3"/>
        <v>148.4</v>
      </c>
      <c r="O32" s="99">
        <f t="shared" si="3"/>
        <v>752.91</v>
      </c>
      <c r="P32" s="99">
        <f t="shared" si="3"/>
        <v>10.870000000000001</v>
      </c>
      <c r="Q32" s="99">
        <f t="shared" si="3"/>
        <v>0.49000000000000005</v>
      </c>
      <c r="R32" s="99">
        <f t="shared" si="3"/>
        <v>33.06</v>
      </c>
      <c r="S32" s="99">
        <f t="shared" si="3"/>
        <v>0.28000000000000003</v>
      </c>
      <c r="T32" s="99">
        <f t="shared" si="3"/>
        <v>9.7000000000000011</v>
      </c>
    </row>
    <row r="33" spans="1:20">
      <c r="A33" s="400" t="s">
        <v>83</v>
      </c>
      <c r="B33" s="406" t="s">
        <v>84</v>
      </c>
      <c r="C33" s="407"/>
      <c r="D33" s="407"/>
      <c r="E33" s="408"/>
      <c r="F33" s="100" t="s">
        <v>85</v>
      </c>
      <c r="G33" s="97"/>
      <c r="H33" s="56" t="s">
        <v>86</v>
      </c>
      <c r="I33" s="101">
        <v>88</v>
      </c>
      <c r="J33" s="102">
        <v>5.0999999999999996</v>
      </c>
      <c r="K33" s="103">
        <v>4.4000000000000004</v>
      </c>
      <c r="L33" s="104">
        <v>3.52</v>
      </c>
      <c r="M33" s="105">
        <v>211.2</v>
      </c>
      <c r="N33" s="106">
        <v>24</v>
      </c>
      <c r="O33" s="106">
        <v>158</v>
      </c>
      <c r="P33" s="107">
        <v>0.18</v>
      </c>
      <c r="Q33" s="108">
        <v>7.0000000000000007E-2</v>
      </c>
      <c r="R33" s="106">
        <v>1.2</v>
      </c>
      <c r="S33" s="106">
        <v>0.04</v>
      </c>
      <c r="T33" s="107">
        <v>0.08</v>
      </c>
    </row>
    <row r="34" spans="1:20" ht="15" customHeight="1">
      <c r="A34" s="401"/>
      <c r="B34" s="403" t="s">
        <v>44</v>
      </c>
      <c r="C34" s="404"/>
      <c r="D34" s="404"/>
      <c r="E34" s="405"/>
      <c r="F34" s="44" t="s">
        <v>45</v>
      </c>
      <c r="G34" s="45"/>
      <c r="H34" s="46"/>
      <c r="I34" s="47">
        <v>52.2</v>
      </c>
      <c r="J34" s="48">
        <v>1.98</v>
      </c>
      <c r="K34" s="49">
        <v>0.36</v>
      </c>
      <c r="L34" s="50">
        <v>10</v>
      </c>
      <c r="M34" s="51">
        <v>10.5</v>
      </c>
      <c r="N34" s="52">
        <v>14.1</v>
      </c>
      <c r="O34" s="52">
        <v>47.4</v>
      </c>
      <c r="P34" s="53">
        <v>1.2</v>
      </c>
      <c r="Q34" s="54">
        <v>0.05</v>
      </c>
      <c r="R34" s="52">
        <v>0</v>
      </c>
      <c r="S34" s="41">
        <v>0</v>
      </c>
      <c r="T34" s="53">
        <v>0.7</v>
      </c>
    </row>
    <row r="35" spans="1:20" ht="16.5" customHeight="1">
      <c r="A35" s="402"/>
      <c r="B35" s="411" t="s">
        <v>63</v>
      </c>
      <c r="C35" s="412"/>
      <c r="D35" s="412"/>
      <c r="E35" s="413"/>
      <c r="F35" s="80" t="s">
        <v>87</v>
      </c>
      <c r="G35" s="81"/>
      <c r="H35" s="46"/>
      <c r="I35" s="82">
        <v>58.8</v>
      </c>
      <c r="J35" s="83">
        <v>1.98</v>
      </c>
      <c r="K35" s="84">
        <v>0.25</v>
      </c>
      <c r="L35" s="85">
        <v>12.1</v>
      </c>
      <c r="M35" s="86">
        <v>5.8</v>
      </c>
      <c r="N35" s="87">
        <v>8.3000000000000007</v>
      </c>
      <c r="O35" s="87">
        <v>21.7</v>
      </c>
      <c r="P35" s="88">
        <v>0.5</v>
      </c>
      <c r="Q35" s="89">
        <v>0.04</v>
      </c>
      <c r="R35" s="87">
        <v>0</v>
      </c>
      <c r="S35" s="87">
        <v>0</v>
      </c>
      <c r="T35" s="88">
        <v>0.32</v>
      </c>
    </row>
    <row r="36" spans="1:20">
      <c r="A36" s="392" t="s">
        <v>88</v>
      </c>
      <c r="B36" s="393"/>
      <c r="C36" s="393"/>
      <c r="D36" s="393"/>
      <c r="E36" s="393"/>
      <c r="F36" s="394"/>
      <c r="G36" s="97"/>
      <c r="H36" s="56"/>
      <c r="I36" s="99">
        <f>I33+I34+35</f>
        <v>175.2</v>
      </c>
      <c r="J36" s="99">
        <f t="shared" ref="J36:Q36" si="4">J33+J34+J35</f>
        <v>9.06</v>
      </c>
      <c r="K36" s="99">
        <f t="shared" si="4"/>
        <v>5.0100000000000007</v>
      </c>
      <c r="L36" s="99">
        <f t="shared" si="4"/>
        <v>25.619999999999997</v>
      </c>
      <c r="M36" s="109">
        <f t="shared" si="4"/>
        <v>227.5</v>
      </c>
      <c r="N36" s="110">
        <f t="shared" si="4"/>
        <v>46.400000000000006</v>
      </c>
      <c r="O36" s="110">
        <f t="shared" si="4"/>
        <v>227.1</v>
      </c>
      <c r="P36" s="64">
        <f t="shared" si="4"/>
        <v>1.88</v>
      </c>
      <c r="Q36" s="109">
        <f t="shared" si="4"/>
        <v>0.16</v>
      </c>
      <c r="R36" s="110">
        <v>0</v>
      </c>
      <c r="S36" s="110">
        <f>S33+S34+S35</f>
        <v>0.04</v>
      </c>
      <c r="T36" s="63">
        <f>T33+T34+T35</f>
        <v>1.0999999999999999</v>
      </c>
    </row>
    <row r="37" spans="1:20" ht="20.25" customHeight="1">
      <c r="A37" s="395" t="s">
        <v>89</v>
      </c>
      <c r="B37" s="396"/>
      <c r="C37" s="396"/>
      <c r="D37" s="396"/>
      <c r="E37" s="396"/>
      <c r="F37" s="397"/>
      <c r="G37" s="111">
        <f>SUM(G7:G36)</f>
        <v>0</v>
      </c>
      <c r="H37" s="112"/>
      <c r="I37" s="113">
        <f t="shared" ref="I37:T37" si="5">I12+I21+I24+I32+I36</f>
        <v>3197.83</v>
      </c>
      <c r="J37" s="113">
        <f t="shared" si="5"/>
        <v>102.56</v>
      </c>
      <c r="K37" s="113">
        <f t="shared" si="5"/>
        <v>121.31</v>
      </c>
      <c r="L37" s="113">
        <f t="shared" si="5"/>
        <v>422.97</v>
      </c>
      <c r="M37" s="114">
        <f t="shared" si="5"/>
        <v>1652.04</v>
      </c>
      <c r="N37" s="115">
        <f t="shared" si="5"/>
        <v>371.22</v>
      </c>
      <c r="O37" s="115">
        <f t="shared" si="5"/>
        <v>2152.77</v>
      </c>
      <c r="P37" s="116">
        <f t="shared" si="5"/>
        <v>27.15</v>
      </c>
      <c r="Q37" s="114">
        <f t="shared" si="5"/>
        <v>1.9689999999999999</v>
      </c>
      <c r="R37" s="115">
        <f t="shared" si="5"/>
        <v>92.88</v>
      </c>
      <c r="S37" s="115">
        <f t="shared" si="5"/>
        <v>1.4200000000000002</v>
      </c>
      <c r="T37" s="116">
        <f t="shared" si="5"/>
        <v>39.03</v>
      </c>
    </row>
    <row r="38" spans="1:20" ht="15">
      <c r="A38" s="117"/>
      <c r="B38" s="117"/>
      <c r="C38" s="117"/>
      <c r="D38" s="117"/>
      <c r="E38" s="117"/>
      <c r="F38" s="117"/>
      <c r="G38" s="118"/>
      <c r="H38" s="398" t="s">
        <v>90</v>
      </c>
      <c r="I38" s="399"/>
      <c r="J38" s="119">
        <f>J37/(L37/4)</f>
        <v>0.96990330283471637</v>
      </c>
      <c r="K38" s="120">
        <f>K37/(L37/4)</f>
        <v>1.147220843085798</v>
      </c>
      <c r="L38" s="121">
        <v>4</v>
      </c>
    </row>
    <row r="39" spans="1:20" ht="15">
      <c r="A39" s="122"/>
      <c r="B39" s="122"/>
      <c r="C39" s="122"/>
      <c r="D39" s="122"/>
      <c r="E39" s="122"/>
      <c r="F39" s="122"/>
      <c r="G39" s="123"/>
      <c r="H39" s="122"/>
      <c r="I39" s="123"/>
      <c r="J39" s="123"/>
      <c r="K39" s="123"/>
      <c r="L39" s="123"/>
    </row>
    <row r="40" spans="1:20" ht="15">
      <c r="A40" s="122"/>
      <c r="B40" s="122"/>
      <c r="C40" s="122"/>
      <c r="D40" s="122"/>
      <c r="E40" s="122"/>
      <c r="F40" s="122"/>
      <c r="G40" s="123"/>
      <c r="H40" s="122"/>
      <c r="I40" s="123"/>
      <c r="J40" s="123"/>
      <c r="K40" s="123"/>
      <c r="L40" s="123"/>
    </row>
  </sheetData>
  <mergeCells count="45">
    <mergeCell ref="A1:T1"/>
    <mergeCell ref="A2:T2"/>
    <mergeCell ref="A3:T3"/>
    <mergeCell ref="Q4:T4"/>
    <mergeCell ref="M4:P4"/>
    <mergeCell ref="J4:L4"/>
    <mergeCell ref="A6:T6"/>
    <mergeCell ref="I4:I5"/>
    <mergeCell ref="H4:H5"/>
    <mergeCell ref="F4:F5"/>
    <mergeCell ref="A4:E5"/>
    <mergeCell ref="A7:A11"/>
    <mergeCell ref="B7:E7"/>
    <mergeCell ref="B8:E8"/>
    <mergeCell ref="B9:E9"/>
    <mergeCell ref="B10:E10"/>
    <mergeCell ref="B11:E11"/>
    <mergeCell ref="A12:F12"/>
    <mergeCell ref="B13:E13"/>
    <mergeCell ref="A13:A20"/>
    <mergeCell ref="B15:E15"/>
    <mergeCell ref="B17:E17"/>
    <mergeCell ref="B18:E18"/>
    <mergeCell ref="B19:E19"/>
    <mergeCell ref="B20:E20"/>
    <mergeCell ref="A21:F21"/>
    <mergeCell ref="B22:E22"/>
    <mergeCell ref="A22:A23"/>
    <mergeCell ref="B23:E23"/>
    <mergeCell ref="A24:F24"/>
    <mergeCell ref="B25:E25"/>
    <mergeCell ref="B26:E26"/>
    <mergeCell ref="A32:F32"/>
    <mergeCell ref="B35:E35"/>
    <mergeCell ref="B31:E31"/>
    <mergeCell ref="A25:A31"/>
    <mergeCell ref="B27:E27"/>
    <mergeCell ref="B29:E29"/>
    <mergeCell ref="B30:E30"/>
    <mergeCell ref="A36:F36"/>
    <mergeCell ref="A37:F37"/>
    <mergeCell ref="H38:I38"/>
    <mergeCell ref="A33:A35"/>
    <mergeCell ref="B34:E34"/>
    <mergeCell ref="B33:E33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B25" sqref="A25:XFD25"/>
    </sheetView>
  </sheetViews>
  <sheetFormatPr defaultColWidth="9" defaultRowHeight="12.75"/>
  <cols>
    <col min="1" max="1" width="4.28515625" style="346" customWidth="1"/>
    <col min="2" max="2" width="9" style="346" customWidth="1"/>
    <col min="3" max="3" width="8.85546875" style="346" customWidth="1"/>
    <col min="4" max="4" width="9" style="346" customWidth="1"/>
    <col min="5" max="5" width="35.140625" style="346" customWidth="1"/>
    <col min="6" max="6" width="9.42578125" style="346" customWidth="1"/>
    <col min="7" max="7" width="9.7109375" style="346" hidden="1" customWidth="1"/>
    <col min="8" max="8" width="7.42578125" style="346" customWidth="1"/>
    <col min="9" max="9" width="14.28515625" style="346" customWidth="1"/>
    <col min="10" max="11" width="9.140625" style="346" customWidth="1"/>
    <col min="12" max="12" width="11.140625" style="346" customWidth="1"/>
    <col min="13" max="13" width="8" style="346" customWidth="1"/>
    <col min="14" max="14" width="7" style="346" customWidth="1"/>
    <col min="15" max="15" width="8.28515625" style="346" customWidth="1"/>
    <col min="16" max="16" width="6.28515625" style="346" customWidth="1"/>
    <col min="17" max="17" width="5.7109375" style="346" customWidth="1"/>
    <col min="18" max="18" width="6.85546875" style="346" customWidth="1"/>
    <col min="19" max="19" width="6.140625" style="346" customWidth="1"/>
    <col min="20" max="20" width="7" style="346" customWidth="1"/>
    <col min="21" max="16384" width="9" style="221"/>
  </cols>
  <sheetData>
    <row r="1" spans="1:20">
      <c r="A1" s="498" t="s">
        <v>10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500"/>
    </row>
    <row r="2" spans="1:20" ht="31.5" customHeight="1">
      <c r="A2" s="513" t="s">
        <v>11</v>
      </c>
      <c r="B2" s="514"/>
      <c r="C2" s="514"/>
      <c r="D2" s="514"/>
      <c r="E2" s="515"/>
      <c r="F2" s="501" t="s">
        <v>12</v>
      </c>
      <c r="G2" s="228"/>
      <c r="H2" s="511" t="s">
        <v>13</v>
      </c>
      <c r="I2" s="501" t="s">
        <v>14</v>
      </c>
      <c r="J2" s="504" t="s">
        <v>15</v>
      </c>
      <c r="K2" s="505"/>
      <c r="L2" s="506"/>
      <c r="M2" s="501" t="s">
        <v>16</v>
      </c>
      <c r="N2" s="502"/>
      <c r="O2" s="502"/>
      <c r="P2" s="503"/>
      <c r="Q2" s="501" t="s">
        <v>17</v>
      </c>
      <c r="R2" s="502"/>
      <c r="S2" s="502"/>
      <c r="T2" s="503"/>
    </row>
    <row r="3" spans="1:20" ht="30.75" customHeight="1">
      <c r="A3" s="516"/>
      <c r="B3" s="517"/>
      <c r="C3" s="517"/>
      <c r="D3" s="517"/>
      <c r="E3" s="518"/>
      <c r="F3" s="510"/>
      <c r="G3" s="229" t="s">
        <v>18</v>
      </c>
      <c r="H3" s="512"/>
      <c r="I3" s="510"/>
      <c r="J3" s="230" t="s">
        <v>19</v>
      </c>
      <c r="K3" s="231" t="s">
        <v>20</v>
      </c>
      <c r="L3" s="232" t="s">
        <v>21</v>
      </c>
      <c r="M3" s="233" t="s">
        <v>22</v>
      </c>
      <c r="N3" s="234" t="s">
        <v>23</v>
      </c>
      <c r="O3" s="234" t="s">
        <v>24</v>
      </c>
      <c r="P3" s="235" t="s">
        <v>25</v>
      </c>
      <c r="Q3" s="233" t="s">
        <v>313</v>
      </c>
      <c r="R3" s="234" t="s">
        <v>27</v>
      </c>
      <c r="S3" s="234" t="s">
        <v>28</v>
      </c>
      <c r="T3" s="235" t="s">
        <v>29</v>
      </c>
    </row>
    <row r="4" spans="1:20">
      <c r="A4" s="507" t="s">
        <v>91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9"/>
    </row>
    <row r="5" spans="1:20" ht="14.25" customHeight="1">
      <c r="A5" s="493" t="s">
        <v>31</v>
      </c>
      <c r="B5" s="494" t="s">
        <v>92</v>
      </c>
      <c r="C5" s="495"/>
      <c r="D5" s="495"/>
      <c r="E5" s="496"/>
      <c r="F5" s="236" t="s">
        <v>57</v>
      </c>
      <c r="G5" s="237"/>
      <c r="H5" s="238" t="s">
        <v>93</v>
      </c>
      <c r="I5" s="239">
        <v>303</v>
      </c>
      <c r="J5" s="240">
        <v>8.31</v>
      </c>
      <c r="K5" s="241">
        <v>13.12</v>
      </c>
      <c r="L5" s="242">
        <v>37.630000000000003</v>
      </c>
      <c r="M5" s="243">
        <v>111.6</v>
      </c>
      <c r="N5" s="244">
        <v>20.82</v>
      </c>
      <c r="O5" s="244">
        <v>234.9</v>
      </c>
      <c r="P5" s="245">
        <v>1.73</v>
      </c>
      <c r="Q5" s="246">
        <v>0.18</v>
      </c>
      <c r="R5" s="244">
        <v>0.96</v>
      </c>
      <c r="S5" s="244">
        <v>0.05</v>
      </c>
      <c r="T5" s="245">
        <v>0.2</v>
      </c>
    </row>
    <row r="6" spans="1:20" ht="14.25" customHeight="1">
      <c r="A6" s="465"/>
      <c r="B6" s="494" t="s">
        <v>38</v>
      </c>
      <c r="C6" s="495"/>
      <c r="D6" s="495"/>
      <c r="E6" s="496"/>
      <c r="F6" s="236" t="s">
        <v>94</v>
      </c>
      <c r="G6" s="237"/>
      <c r="H6" s="238" t="s">
        <v>40</v>
      </c>
      <c r="I6" s="239">
        <v>183.2</v>
      </c>
      <c r="J6" s="240">
        <v>4.96</v>
      </c>
      <c r="K6" s="241">
        <v>7.75</v>
      </c>
      <c r="L6" s="242">
        <v>24.24</v>
      </c>
      <c r="M6" s="243">
        <v>8.4</v>
      </c>
      <c r="N6" s="243">
        <v>1</v>
      </c>
      <c r="O6" s="243">
        <v>20.5</v>
      </c>
      <c r="P6" s="245">
        <v>0.33</v>
      </c>
      <c r="Q6" s="245">
        <v>3.3000000000000002E-2</v>
      </c>
      <c r="R6" s="244">
        <v>0</v>
      </c>
      <c r="S6" s="244">
        <v>0.04</v>
      </c>
      <c r="T6" s="245">
        <v>0.4</v>
      </c>
    </row>
    <row r="7" spans="1:20" ht="14.25" customHeight="1">
      <c r="A7" s="465"/>
      <c r="B7" s="497" t="s">
        <v>312</v>
      </c>
      <c r="C7" s="492"/>
      <c r="D7" s="492"/>
      <c r="E7" s="467"/>
      <c r="F7" s="249" t="s">
        <v>95</v>
      </c>
      <c r="G7" s="250"/>
      <c r="H7" s="251" t="s">
        <v>96</v>
      </c>
      <c r="I7" s="252">
        <v>144</v>
      </c>
      <c r="J7" s="253">
        <v>9.2799999999999994</v>
      </c>
      <c r="K7" s="254">
        <v>11.8</v>
      </c>
      <c r="L7" s="255">
        <v>0</v>
      </c>
      <c r="M7" s="256">
        <v>128</v>
      </c>
      <c r="N7" s="257">
        <v>5</v>
      </c>
      <c r="O7" s="257">
        <v>100</v>
      </c>
      <c r="P7" s="258">
        <v>0.2</v>
      </c>
      <c r="Q7" s="259">
        <v>6.0000000000000001E-3</v>
      </c>
      <c r="R7" s="257">
        <v>0.14000000000000001</v>
      </c>
      <c r="S7" s="257">
        <v>5.1999999999999998E-2</v>
      </c>
      <c r="T7" s="258">
        <v>2.6</v>
      </c>
    </row>
    <row r="8" spans="1:20" ht="15.75" customHeight="1">
      <c r="A8" s="465"/>
      <c r="B8" s="491" t="s">
        <v>97</v>
      </c>
      <c r="C8" s="468"/>
      <c r="D8" s="468"/>
      <c r="E8" s="492"/>
      <c r="F8" s="249" t="s">
        <v>98</v>
      </c>
      <c r="G8" s="250"/>
      <c r="H8" s="251" t="s">
        <v>99</v>
      </c>
      <c r="I8" s="252">
        <v>118.6</v>
      </c>
      <c r="J8" s="260">
        <v>4.08</v>
      </c>
      <c r="K8" s="261">
        <v>3.5</v>
      </c>
      <c r="L8" s="262">
        <v>17.579999999999998</v>
      </c>
      <c r="M8" s="263">
        <v>152.22</v>
      </c>
      <c r="N8" s="264">
        <v>21.34</v>
      </c>
      <c r="O8" s="264">
        <v>124.56</v>
      </c>
      <c r="P8" s="265">
        <v>0.48</v>
      </c>
      <c r="Q8" s="266">
        <v>0.06</v>
      </c>
      <c r="R8" s="264">
        <v>1.59</v>
      </c>
      <c r="S8" s="257">
        <v>0.02</v>
      </c>
      <c r="T8" s="258">
        <v>0</v>
      </c>
    </row>
    <row r="9" spans="1:20" ht="15.75" customHeight="1">
      <c r="A9" s="482"/>
      <c r="B9" s="421" t="s">
        <v>44</v>
      </c>
      <c r="C9" s="468"/>
      <c r="D9" s="468"/>
      <c r="E9" s="469"/>
      <c r="F9" s="267" t="s">
        <v>95</v>
      </c>
      <c r="G9" s="268"/>
      <c r="H9" s="269"/>
      <c r="I9" s="270">
        <v>52.2</v>
      </c>
      <c r="J9" s="271">
        <v>1.98</v>
      </c>
      <c r="K9" s="272">
        <v>0.36</v>
      </c>
      <c r="L9" s="273">
        <v>10</v>
      </c>
      <c r="M9" s="274">
        <v>10.5</v>
      </c>
      <c r="N9" s="275">
        <v>14.1</v>
      </c>
      <c r="O9" s="275">
        <v>47.4</v>
      </c>
      <c r="P9" s="276">
        <v>1.2</v>
      </c>
      <c r="Q9" s="277">
        <v>0.05</v>
      </c>
      <c r="R9" s="276">
        <v>0</v>
      </c>
      <c r="S9" s="259">
        <v>0</v>
      </c>
      <c r="T9" s="265">
        <v>0.7</v>
      </c>
    </row>
    <row r="10" spans="1:20">
      <c r="A10" s="458" t="s">
        <v>100</v>
      </c>
      <c r="B10" s="459"/>
      <c r="C10" s="459"/>
      <c r="D10" s="459"/>
      <c r="E10" s="459"/>
      <c r="F10" s="460"/>
      <c r="G10" s="278"/>
      <c r="H10" s="279"/>
      <c r="I10" s="280">
        <f t="shared" ref="I10:T10" si="0">SUM(I5:I9)</f>
        <v>801.00000000000011</v>
      </c>
      <c r="J10" s="283">
        <f t="shared" si="0"/>
        <v>28.609999999999996</v>
      </c>
      <c r="K10" s="281">
        <f t="shared" si="0"/>
        <v>36.53</v>
      </c>
      <c r="L10" s="282">
        <f t="shared" si="0"/>
        <v>89.45</v>
      </c>
      <c r="M10" s="283">
        <f t="shared" si="0"/>
        <v>410.72</v>
      </c>
      <c r="N10" s="284">
        <f t="shared" si="0"/>
        <v>62.26</v>
      </c>
      <c r="O10" s="284">
        <f t="shared" si="0"/>
        <v>527.36</v>
      </c>
      <c r="P10" s="282">
        <f t="shared" si="0"/>
        <v>3.9400000000000004</v>
      </c>
      <c r="Q10" s="283">
        <f t="shared" si="0"/>
        <v>0.32900000000000001</v>
      </c>
      <c r="R10" s="284">
        <f t="shared" si="0"/>
        <v>2.6900000000000004</v>
      </c>
      <c r="S10" s="284">
        <f t="shared" si="0"/>
        <v>0.16199999999999998</v>
      </c>
      <c r="T10" s="285">
        <f t="shared" si="0"/>
        <v>3.9000000000000004</v>
      </c>
    </row>
    <row r="11" spans="1:20" ht="12.75" customHeight="1">
      <c r="A11" s="464" t="s">
        <v>101</v>
      </c>
      <c r="B11" s="491" t="s">
        <v>102</v>
      </c>
      <c r="C11" s="468"/>
      <c r="D11" s="468"/>
      <c r="E11" s="492"/>
      <c r="F11" s="249" t="s">
        <v>49</v>
      </c>
      <c r="G11" s="250"/>
      <c r="H11" s="251" t="s">
        <v>103</v>
      </c>
      <c r="I11" s="252">
        <v>90.1</v>
      </c>
      <c r="J11" s="253">
        <v>0.12</v>
      </c>
      <c r="K11" s="254">
        <v>5.0999999999999996</v>
      </c>
      <c r="L11" s="286">
        <v>11.16</v>
      </c>
      <c r="M11" s="243">
        <v>33.479999999999997</v>
      </c>
      <c r="N11" s="244">
        <v>16</v>
      </c>
      <c r="O11" s="244">
        <v>29.35</v>
      </c>
      <c r="P11" s="245">
        <v>0.97</v>
      </c>
      <c r="Q11" s="246">
        <v>0.13</v>
      </c>
      <c r="R11" s="244">
        <v>16.87</v>
      </c>
      <c r="S11" s="244">
        <v>0</v>
      </c>
      <c r="T11" s="287">
        <v>4.5199999999999996</v>
      </c>
    </row>
    <row r="12" spans="1:20" ht="12.75" customHeight="1">
      <c r="A12" s="465"/>
      <c r="B12" s="470" t="s">
        <v>104</v>
      </c>
      <c r="C12" s="471"/>
      <c r="D12" s="471"/>
      <c r="E12" s="472"/>
      <c r="F12" s="289" t="s">
        <v>105</v>
      </c>
      <c r="G12" s="237"/>
      <c r="H12" s="238" t="s">
        <v>106</v>
      </c>
      <c r="I12" s="290">
        <v>132.46</v>
      </c>
      <c r="J12" s="240">
        <v>2</v>
      </c>
      <c r="K12" s="241">
        <v>5.4</v>
      </c>
      <c r="L12" s="242">
        <v>10.1</v>
      </c>
      <c r="M12" s="291">
        <v>49.72</v>
      </c>
      <c r="N12" s="292">
        <v>26.12</v>
      </c>
      <c r="O12" s="292">
        <v>74.599999999999994</v>
      </c>
      <c r="P12" s="287">
        <v>1.22</v>
      </c>
      <c r="Q12" s="293">
        <v>0.05</v>
      </c>
      <c r="R12" s="292">
        <v>10.67</v>
      </c>
      <c r="S12" s="292">
        <v>0</v>
      </c>
      <c r="T12" s="287">
        <v>0.5</v>
      </c>
    </row>
    <row r="13" spans="1:20" ht="12.75" customHeight="1">
      <c r="A13" s="465"/>
      <c r="B13" s="491" t="s">
        <v>338</v>
      </c>
      <c r="C13" s="468"/>
      <c r="D13" s="468"/>
      <c r="E13" s="492"/>
      <c r="F13" s="249" t="s">
        <v>139</v>
      </c>
      <c r="G13" s="250"/>
      <c r="H13" s="279" t="s">
        <v>339</v>
      </c>
      <c r="I13" s="252">
        <v>154.5</v>
      </c>
      <c r="J13" s="253">
        <v>17.024999999999999</v>
      </c>
      <c r="K13" s="254">
        <v>4.3499999999999996</v>
      </c>
      <c r="L13" s="286">
        <v>5.7</v>
      </c>
      <c r="M13" s="256">
        <v>59.13</v>
      </c>
      <c r="N13" s="257">
        <v>55.62</v>
      </c>
      <c r="O13" s="257">
        <v>211.47</v>
      </c>
      <c r="P13" s="258">
        <v>1.2</v>
      </c>
      <c r="Q13" s="259">
        <v>7.4999999999999997E-2</v>
      </c>
      <c r="R13" s="257">
        <v>5.88</v>
      </c>
      <c r="S13" s="257">
        <v>8.6</v>
      </c>
      <c r="T13" s="258">
        <v>6.1</v>
      </c>
    </row>
    <row r="14" spans="1:20" ht="13.5" customHeight="1">
      <c r="A14" s="465"/>
      <c r="B14" s="491" t="s">
        <v>109</v>
      </c>
      <c r="C14" s="468"/>
      <c r="D14" s="468"/>
      <c r="E14" s="492"/>
      <c r="F14" s="249" t="s">
        <v>75</v>
      </c>
      <c r="G14" s="250"/>
      <c r="H14" s="251" t="s">
        <v>110</v>
      </c>
      <c r="I14" s="252">
        <v>213.19</v>
      </c>
      <c r="J14" s="253">
        <v>3.8</v>
      </c>
      <c r="K14" s="254">
        <v>11.29</v>
      </c>
      <c r="L14" s="286">
        <v>22.18</v>
      </c>
      <c r="M14" s="256">
        <v>18.5</v>
      </c>
      <c r="N14" s="257">
        <v>32.299999999999997</v>
      </c>
      <c r="O14" s="257">
        <v>78.989999999999995</v>
      </c>
      <c r="P14" s="258">
        <v>1.1000000000000001</v>
      </c>
      <c r="Q14" s="259">
        <v>0.02</v>
      </c>
      <c r="R14" s="257">
        <v>21</v>
      </c>
      <c r="S14" s="257">
        <v>0.06</v>
      </c>
      <c r="T14" s="258">
        <v>0.22</v>
      </c>
    </row>
    <row r="15" spans="1:20">
      <c r="A15" s="465"/>
      <c r="B15" s="421" t="s">
        <v>111</v>
      </c>
      <c r="C15" s="468"/>
      <c r="D15" s="468"/>
      <c r="E15" s="469"/>
      <c r="F15" s="249" t="s">
        <v>60</v>
      </c>
      <c r="G15" s="250"/>
      <c r="H15" s="251" t="s">
        <v>61</v>
      </c>
      <c r="I15" s="252">
        <v>122.2</v>
      </c>
      <c r="J15" s="253">
        <v>0.4</v>
      </c>
      <c r="K15" s="254">
        <v>0.08</v>
      </c>
      <c r="L15" s="286">
        <v>29.85</v>
      </c>
      <c r="M15" s="256">
        <v>14.32</v>
      </c>
      <c r="N15" s="257">
        <v>8.1199999999999992</v>
      </c>
      <c r="O15" s="257">
        <v>29.36</v>
      </c>
      <c r="P15" s="258">
        <v>0.45</v>
      </c>
      <c r="Q15" s="259">
        <v>0.02</v>
      </c>
      <c r="R15" s="257">
        <v>0</v>
      </c>
      <c r="S15" s="257">
        <v>0</v>
      </c>
      <c r="T15" s="258">
        <v>1.68</v>
      </c>
    </row>
    <row r="16" spans="1:20">
      <c r="A16" s="465"/>
      <c r="B16" s="421" t="s">
        <v>44</v>
      </c>
      <c r="C16" s="468"/>
      <c r="D16" s="468"/>
      <c r="E16" s="469"/>
      <c r="F16" s="267" t="s">
        <v>45</v>
      </c>
      <c r="G16" s="268"/>
      <c r="H16" s="269"/>
      <c r="I16" s="270">
        <v>52.2</v>
      </c>
      <c r="J16" s="260">
        <v>1.98</v>
      </c>
      <c r="K16" s="261">
        <v>0.36</v>
      </c>
      <c r="L16" s="262">
        <v>10</v>
      </c>
      <c r="M16" s="263">
        <v>10.5</v>
      </c>
      <c r="N16" s="264">
        <v>14.1</v>
      </c>
      <c r="O16" s="264">
        <v>47.4</v>
      </c>
      <c r="P16" s="265">
        <v>1.2</v>
      </c>
      <c r="Q16" s="266">
        <v>0.05</v>
      </c>
      <c r="R16" s="264">
        <v>0</v>
      </c>
      <c r="S16" s="257">
        <v>0</v>
      </c>
      <c r="T16" s="265">
        <v>0.7</v>
      </c>
    </row>
    <row r="17" spans="1:20">
      <c r="A17" s="466"/>
      <c r="B17" s="486" t="s">
        <v>63</v>
      </c>
      <c r="C17" s="474"/>
      <c r="D17" s="474"/>
      <c r="E17" s="487"/>
      <c r="F17" s="294" t="s">
        <v>64</v>
      </c>
      <c r="G17" s="295"/>
      <c r="H17" s="269"/>
      <c r="I17" s="296">
        <v>117.5</v>
      </c>
      <c r="J17" s="297">
        <v>3.95</v>
      </c>
      <c r="K17" s="298">
        <v>0.5</v>
      </c>
      <c r="L17" s="299">
        <v>24.15</v>
      </c>
      <c r="M17" s="300">
        <v>11.5</v>
      </c>
      <c r="N17" s="301">
        <v>16.5</v>
      </c>
      <c r="O17" s="301">
        <v>43.5</v>
      </c>
      <c r="P17" s="302">
        <v>1</v>
      </c>
      <c r="Q17" s="303">
        <v>0.08</v>
      </c>
      <c r="R17" s="301">
        <v>0</v>
      </c>
      <c r="S17" s="301">
        <v>0</v>
      </c>
      <c r="T17" s="302">
        <v>0.65</v>
      </c>
    </row>
    <row r="18" spans="1:20">
      <c r="A18" s="458" t="s">
        <v>112</v>
      </c>
      <c r="B18" s="459"/>
      <c r="C18" s="459"/>
      <c r="D18" s="459"/>
      <c r="E18" s="459"/>
      <c r="F18" s="460"/>
      <c r="G18" s="295"/>
      <c r="H18" s="269"/>
      <c r="I18" s="304">
        <f t="shared" ref="I18:T18" si="1">SUM(I11:I17)</f>
        <v>882.15000000000009</v>
      </c>
      <c r="J18" s="305">
        <f t="shared" si="1"/>
        <v>29.274999999999999</v>
      </c>
      <c r="K18" s="306">
        <f t="shared" si="1"/>
        <v>27.08</v>
      </c>
      <c r="L18" s="307">
        <f t="shared" si="1"/>
        <v>113.14000000000001</v>
      </c>
      <c r="M18" s="304">
        <f t="shared" si="1"/>
        <v>197.14999999999998</v>
      </c>
      <c r="N18" s="304">
        <f t="shared" si="1"/>
        <v>168.76000000000002</v>
      </c>
      <c r="O18" s="304">
        <f t="shared" si="1"/>
        <v>514.66999999999996</v>
      </c>
      <c r="P18" s="304">
        <f t="shared" si="1"/>
        <v>7.1400000000000006</v>
      </c>
      <c r="Q18" s="304">
        <f t="shared" si="1"/>
        <v>0.42500000000000004</v>
      </c>
      <c r="R18" s="304">
        <f t="shared" si="1"/>
        <v>54.42</v>
      </c>
      <c r="S18" s="304">
        <f t="shared" si="1"/>
        <v>8.66</v>
      </c>
      <c r="T18" s="304">
        <f t="shared" si="1"/>
        <v>14.37</v>
      </c>
    </row>
    <row r="19" spans="1:20">
      <c r="A19" s="483" t="s">
        <v>113</v>
      </c>
      <c r="B19" s="488" t="s">
        <v>80</v>
      </c>
      <c r="C19" s="489"/>
      <c r="D19" s="489"/>
      <c r="E19" s="490"/>
      <c r="F19" s="294" t="s">
        <v>81</v>
      </c>
      <c r="G19" s="295"/>
      <c r="H19" s="269"/>
      <c r="I19" s="296">
        <v>71.67</v>
      </c>
      <c r="J19" s="297">
        <v>1.65</v>
      </c>
      <c r="K19" s="308">
        <v>0.4</v>
      </c>
      <c r="L19" s="299">
        <v>14.98</v>
      </c>
      <c r="M19" s="300">
        <v>38</v>
      </c>
      <c r="N19" s="301">
        <v>24</v>
      </c>
      <c r="O19" s="301">
        <v>32</v>
      </c>
      <c r="P19" s="302">
        <v>4.5999999999999996</v>
      </c>
      <c r="Q19" s="303">
        <v>0.04</v>
      </c>
      <c r="R19" s="301">
        <v>10</v>
      </c>
      <c r="S19" s="301">
        <v>0.04</v>
      </c>
      <c r="T19" s="302">
        <v>0.8</v>
      </c>
    </row>
    <row r="20" spans="1:20" ht="14.25" customHeight="1">
      <c r="A20" s="484"/>
      <c r="B20" s="421" t="s">
        <v>351</v>
      </c>
      <c r="C20" s="468"/>
      <c r="D20" s="468"/>
      <c r="E20" s="469"/>
      <c r="F20" s="249" t="s">
        <v>49</v>
      </c>
      <c r="G20" s="250"/>
      <c r="H20" s="251" t="s">
        <v>168</v>
      </c>
      <c r="I20" s="252">
        <v>183.7</v>
      </c>
      <c r="J20" s="253">
        <v>17.07</v>
      </c>
      <c r="K20" s="254">
        <v>8.6999999999999993</v>
      </c>
      <c r="L20" s="286">
        <v>10.3</v>
      </c>
      <c r="M20" s="256">
        <v>151.9</v>
      </c>
      <c r="N20" s="257">
        <v>23.08</v>
      </c>
      <c r="O20" s="257">
        <v>0.27800000000000002</v>
      </c>
      <c r="P20" s="258">
        <v>0.56999999999999995</v>
      </c>
      <c r="Q20" s="259">
        <v>4.9000000000000002E-2</v>
      </c>
      <c r="R20" s="257">
        <v>0.23</v>
      </c>
      <c r="S20" s="257">
        <v>55.3</v>
      </c>
      <c r="T20" s="258">
        <v>0.28000000000000003</v>
      </c>
    </row>
    <row r="21" spans="1:20">
      <c r="A21" s="485"/>
      <c r="B21" s="476" t="s">
        <v>116</v>
      </c>
      <c r="C21" s="468"/>
      <c r="D21" s="468"/>
      <c r="E21" s="477"/>
      <c r="F21" s="309" t="s">
        <v>68</v>
      </c>
      <c r="G21" s="237"/>
      <c r="H21" s="310" t="s">
        <v>78</v>
      </c>
      <c r="I21" s="252">
        <v>100.4</v>
      </c>
      <c r="J21" s="253">
        <v>1.4</v>
      </c>
      <c r="K21" s="254">
        <v>0.4</v>
      </c>
      <c r="L21" s="286">
        <v>22.8</v>
      </c>
      <c r="M21" s="256">
        <v>34</v>
      </c>
      <c r="N21" s="257">
        <v>12</v>
      </c>
      <c r="O21" s="257">
        <v>36</v>
      </c>
      <c r="P21" s="258">
        <v>0.6</v>
      </c>
      <c r="Q21" s="259">
        <v>0.02</v>
      </c>
      <c r="R21" s="257">
        <v>14.8</v>
      </c>
      <c r="S21" s="301">
        <v>0.04</v>
      </c>
      <c r="T21" s="258">
        <v>0.2</v>
      </c>
    </row>
    <row r="22" spans="1:20">
      <c r="A22" s="458" t="s">
        <v>117</v>
      </c>
      <c r="B22" s="459"/>
      <c r="C22" s="459"/>
      <c r="D22" s="459"/>
      <c r="E22" s="459"/>
      <c r="F22" s="460"/>
      <c r="G22" s="295"/>
      <c r="H22" s="269"/>
      <c r="I22" s="304">
        <f t="shared" ref="I22:T22" si="2">I19+I20+I21</f>
        <v>355.77</v>
      </c>
      <c r="J22" s="311">
        <f t="shared" si="2"/>
        <v>20.119999999999997</v>
      </c>
      <c r="K22" s="312">
        <f t="shared" si="2"/>
        <v>9.5</v>
      </c>
      <c r="L22" s="313">
        <f t="shared" si="2"/>
        <v>48.08</v>
      </c>
      <c r="M22" s="314">
        <f t="shared" si="2"/>
        <v>223.9</v>
      </c>
      <c r="N22" s="315">
        <f t="shared" si="2"/>
        <v>59.08</v>
      </c>
      <c r="O22" s="315">
        <f t="shared" si="2"/>
        <v>68.277999999999992</v>
      </c>
      <c r="P22" s="313">
        <f t="shared" si="2"/>
        <v>5.77</v>
      </c>
      <c r="Q22" s="314">
        <f t="shared" si="2"/>
        <v>0.109</v>
      </c>
      <c r="R22" s="315">
        <f t="shared" si="2"/>
        <v>25.03</v>
      </c>
      <c r="S22" s="315">
        <f t="shared" si="2"/>
        <v>55.379999999999995</v>
      </c>
      <c r="T22" s="313">
        <f t="shared" si="2"/>
        <v>1.28</v>
      </c>
    </row>
    <row r="23" spans="1:20" ht="27" customHeight="1">
      <c r="A23" s="481" t="s">
        <v>70</v>
      </c>
      <c r="B23" s="478" t="s">
        <v>335</v>
      </c>
      <c r="C23" s="479"/>
      <c r="D23" s="479"/>
      <c r="E23" s="480"/>
      <c r="F23" s="236" t="s">
        <v>336</v>
      </c>
      <c r="G23" s="316"/>
      <c r="H23" s="317" t="s">
        <v>337</v>
      </c>
      <c r="I23" s="239">
        <v>418.5</v>
      </c>
      <c r="J23" s="318">
        <v>14.06</v>
      </c>
      <c r="K23" s="319">
        <v>49.14</v>
      </c>
      <c r="L23" s="320">
        <v>7.4</v>
      </c>
      <c r="M23" s="243">
        <v>13.63</v>
      </c>
      <c r="N23" s="244">
        <v>29.3</v>
      </c>
      <c r="O23" s="244">
        <v>153</v>
      </c>
      <c r="P23" s="245">
        <v>2.4300000000000002</v>
      </c>
      <c r="Q23" s="246">
        <v>0.42</v>
      </c>
      <c r="R23" s="244">
        <v>2</v>
      </c>
      <c r="S23" s="244">
        <v>0.08</v>
      </c>
      <c r="T23" s="245">
        <v>3</v>
      </c>
    </row>
    <row r="24" spans="1:20">
      <c r="A24" s="465"/>
      <c r="B24" s="470" t="s">
        <v>118</v>
      </c>
      <c r="C24" s="471"/>
      <c r="D24" s="471"/>
      <c r="E24" s="472"/>
      <c r="F24" s="289" t="s">
        <v>119</v>
      </c>
      <c r="G24" s="237"/>
      <c r="H24" s="238" t="s">
        <v>120</v>
      </c>
      <c r="I24" s="290">
        <v>176.4</v>
      </c>
      <c r="J24" s="240">
        <v>4.8499999999999996</v>
      </c>
      <c r="K24" s="241">
        <v>7.6</v>
      </c>
      <c r="L24" s="242">
        <v>22.14</v>
      </c>
      <c r="M24" s="256">
        <v>93.6</v>
      </c>
      <c r="N24" s="257">
        <v>29.7</v>
      </c>
      <c r="O24" s="257">
        <v>116.9</v>
      </c>
      <c r="P24" s="258">
        <v>1.9</v>
      </c>
      <c r="Q24" s="259">
        <v>0.06</v>
      </c>
      <c r="R24" s="257">
        <v>40.299999999999997</v>
      </c>
      <c r="S24" s="257">
        <v>0</v>
      </c>
      <c r="T24" s="258">
        <v>3.3</v>
      </c>
    </row>
    <row r="25" spans="1:20" s="387" customFormat="1">
      <c r="A25" s="482"/>
      <c r="B25" s="388" t="s">
        <v>352</v>
      </c>
      <c r="C25" s="388"/>
      <c r="D25" s="388"/>
      <c r="E25" s="388"/>
      <c r="F25" s="289" t="s">
        <v>115</v>
      </c>
      <c r="G25" s="389"/>
      <c r="H25" s="378"/>
      <c r="I25" s="290">
        <v>102.6</v>
      </c>
      <c r="J25" s="240">
        <v>0.1</v>
      </c>
      <c r="K25" s="241">
        <v>0.8</v>
      </c>
      <c r="L25" s="242">
        <v>24.3</v>
      </c>
      <c r="M25" s="256">
        <v>3</v>
      </c>
      <c r="N25" s="257">
        <v>0.6</v>
      </c>
      <c r="O25" s="257">
        <v>9.9</v>
      </c>
      <c r="P25" s="258">
        <v>0.18</v>
      </c>
      <c r="Q25" s="390">
        <v>0.1</v>
      </c>
      <c r="R25" s="257">
        <v>0</v>
      </c>
      <c r="S25" s="264">
        <v>2E-3</v>
      </c>
      <c r="T25" s="258">
        <v>1.4</v>
      </c>
    </row>
    <row r="26" spans="1:20" ht="15" customHeight="1">
      <c r="A26" s="465"/>
      <c r="B26" s="421" t="s">
        <v>121</v>
      </c>
      <c r="C26" s="468"/>
      <c r="D26" s="468"/>
      <c r="E26" s="469"/>
      <c r="F26" s="289" t="s">
        <v>68</v>
      </c>
      <c r="G26" s="237"/>
      <c r="H26" s="310" t="s">
        <v>122</v>
      </c>
      <c r="I26" s="252">
        <v>80</v>
      </c>
      <c r="J26" s="253">
        <v>1.06</v>
      </c>
      <c r="K26" s="254">
        <v>0</v>
      </c>
      <c r="L26" s="286">
        <v>19</v>
      </c>
      <c r="M26" s="256">
        <v>0</v>
      </c>
      <c r="N26" s="257">
        <v>0</v>
      </c>
      <c r="O26" s="257">
        <v>0</v>
      </c>
      <c r="P26" s="258">
        <v>0</v>
      </c>
      <c r="Q26" s="259">
        <v>0.04</v>
      </c>
      <c r="R26" s="257">
        <v>1</v>
      </c>
      <c r="S26" s="301">
        <v>0.01</v>
      </c>
      <c r="T26" s="258">
        <v>0</v>
      </c>
    </row>
    <row r="27" spans="1:20" ht="15" customHeight="1">
      <c r="A27" s="465"/>
      <c r="B27" s="421" t="s">
        <v>44</v>
      </c>
      <c r="C27" s="468"/>
      <c r="D27" s="468"/>
      <c r="E27" s="469"/>
      <c r="F27" s="267" t="s">
        <v>45</v>
      </c>
      <c r="G27" s="268"/>
      <c r="H27" s="269"/>
      <c r="I27" s="270">
        <v>52.2</v>
      </c>
      <c r="J27" s="260">
        <v>1.98</v>
      </c>
      <c r="K27" s="261">
        <v>0.36</v>
      </c>
      <c r="L27" s="262">
        <v>10</v>
      </c>
      <c r="M27" s="263">
        <v>10.5</v>
      </c>
      <c r="N27" s="264">
        <v>14.1</v>
      </c>
      <c r="O27" s="264">
        <v>47.4</v>
      </c>
      <c r="P27" s="265">
        <v>1.2</v>
      </c>
      <c r="Q27" s="266">
        <v>0.05</v>
      </c>
      <c r="R27" s="264">
        <v>0</v>
      </c>
      <c r="S27" s="257">
        <v>0</v>
      </c>
      <c r="T27" s="265">
        <v>0.7</v>
      </c>
    </row>
    <row r="28" spans="1:20" ht="15" customHeight="1">
      <c r="A28" s="482"/>
      <c r="B28" s="473" t="s">
        <v>63</v>
      </c>
      <c r="C28" s="474"/>
      <c r="D28" s="474"/>
      <c r="E28" s="475"/>
      <c r="F28" s="294" t="s">
        <v>79</v>
      </c>
      <c r="G28" s="295"/>
      <c r="H28" s="269"/>
      <c r="I28" s="296">
        <v>235</v>
      </c>
      <c r="J28" s="297">
        <v>7.9</v>
      </c>
      <c r="K28" s="298">
        <v>1</v>
      </c>
      <c r="L28" s="299">
        <v>48.3</v>
      </c>
      <c r="M28" s="300">
        <v>23</v>
      </c>
      <c r="N28" s="301">
        <v>33</v>
      </c>
      <c r="O28" s="301">
        <v>87</v>
      </c>
      <c r="P28" s="302">
        <v>2</v>
      </c>
      <c r="Q28" s="303">
        <v>0.16</v>
      </c>
      <c r="R28" s="301">
        <v>0</v>
      </c>
      <c r="S28" s="301">
        <v>0</v>
      </c>
      <c r="T28" s="302">
        <v>1.3</v>
      </c>
    </row>
    <row r="29" spans="1:20">
      <c r="A29" s="458" t="s">
        <v>123</v>
      </c>
      <c r="B29" s="459"/>
      <c r="C29" s="459"/>
      <c r="D29" s="459"/>
      <c r="E29" s="459"/>
      <c r="F29" s="460"/>
      <c r="G29" s="321"/>
      <c r="H29" s="310"/>
      <c r="I29" s="322">
        <f t="shared" ref="I29:T29" si="3">SUM(I23:I28)</f>
        <v>1064.7</v>
      </c>
      <c r="J29" s="323">
        <f t="shared" si="3"/>
        <v>29.950000000000003</v>
      </c>
      <c r="K29" s="323">
        <f t="shared" si="3"/>
        <v>58.9</v>
      </c>
      <c r="L29" s="313">
        <f t="shared" si="3"/>
        <v>131.13999999999999</v>
      </c>
      <c r="M29" s="323">
        <f t="shared" si="3"/>
        <v>143.72999999999999</v>
      </c>
      <c r="N29" s="323">
        <f t="shared" si="3"/>
        <v>106.7</v>
      </c>
      <c r="O29" s="323">
        <f t="shared" si="3"/>
        <v>414.19999999999993</v>
      </c>
      <c r="P29" s="313">
        <f t="shared" si="3"/>
        <v>7.71</v>
      </c>
      <c r="Q29" s="323">
        <f t="shared" si="3"/>
        <v>0.83000000000000007</v>
      </c>
      <c r="R29" s="323">
        <f t="shared" si="3"/>
        <v>43.3</v>
      </c>
      <c r="S29" s="323">
        <f t="shared" si="3"/>
        <v>9.1999999999999998E-2</v>
      </c>
      <c r="T29" s="313">
        <f t="shared" si="3"/>
        <v>9.6999999999999993</v>
      </c>
    </row>
    <row r="30" spans="1:20">
      <c r="A30" s="464" t="s">
        <v>83</v>
      </c>
      <c r="B30" s="470" t="s">
        <v>84</v>
      </c>
      <c r="C30" s="471"/>
      <c r="D30" s="471"/>
      <c r="E30" s="472"/>
      <c r="F30" s="324" t="s">
        <v>85</v>
      </c>
      <c r="G30" s="325"/>
      <c r="H30" s="310" t="s">
        <v>86</v>
      </c>
      <c r="I30" s="326">
        <v>88</v>
      </c>
      <c r="J30" s="327">
        <v>5.0999999999999996</v>
      </c>
      <c r="K30" s="328">
        <v>4.4000000000000004</v>
      </c>
      <c r="L30" s="329">
        <v>3.52</v>
      </c>
      <c r="M30" s="330">
        <v>211.2</v>
      </c>
      <c r="N30" s="331">
        <v>24</v>
      </c>
      <c r="O30" s="331">
        <v>158</v>
      </c>
      <c r="P30" s="332">
        <v>0.18</v>
      </c>
      <c r="Q30" s="333">
        <v>7.0000000000000007E-2</v>
      </c>
      <c r="R30" s="331">
        <v>1.2</v>
      </c>
      <c r="S30" s="331">
        <v>0.04</v>
      </c>
      <c r="T30" s="332">
        <v>0.08</v>
      </c>
    </row>
    <row r="31" spans="1:20" ht="15.75" customHeight="1">
      <c r="A31" s="465"/>
      <c r="B31" s="467" t="s">
        <v>44</v>
      </c>
      <c r="C31" s="468"/>
      <c r="D31" s="468"/>
      <c r="E31" s="469"/>
      <c r="F31" s="267" t="s">
        <v>45</v>
      </c>
      <c r="G31" s="268"/>
      <c r="H31" s="269"/>
      <c r="I31" s="270">
        <v>52.2</v>
      </c>
      <c r="J31" s="260">
        <v>1.98</v>
      </c>
      <c r="K31" s="261">
        <v>0.36</v>
      </c>
      <c r="L31" s="262">
        <v>10</v>
      </c>
      <c r="M31" s="263">
        <v>10.5</v>
      </c>
      <c r="N31" s="264">
        <v>14.1</v>
      </c>
      <c r="O31" s="264">
        <v>47.4</v>
      </c>
      <c r="P31" s="265">
        <v>1.2</v>
      </c>
      <c r="Q31" s="266">
        <v>0.05</v>
      </c>
      <c r="R31" s="264">
        <v>0</v>
      </c>
      <c r="S31" s="257">
        <v>0</v>
      </c>
      <c r="T31" s="265">
        <v>0.7</v>
      </c>
    </row>
    <row r="32" spans="1:20" ht="19.5" customHeight="1">
      <c r="A32" s="466"/>
      <c r="B32" s="473" t="s">
        <v>63</v>
      </c>
      <c r="C32" s="474"/>
      <c r="D32" s="474"/>
      <c r="E32" s="475"/>
      <c r="F32" s="294" t="s">
        <v>87</v>
      </c>
      <c r="G32" s="295"/>
      <c r="H32" s="269"/>
      <c r="I32" s="296">
        <v>58.8</v>
      </c>
      <c r="J32" s="297">
        <v>1.98</v>
      </c>
      <c r="K32" s="298">
        <v>0.25</v>
      </c>
      <c r="L32" s="299">
        <v>12.1</v>
      </c>
      <c r="M32" s="300">
        <v>5.8</v>
      </c>
      <c r="N32" s="301">
        <v>8.3000000000000007</v>
      </c>
      <c r="O32" s="301">
        <v>21.7</v>
      </c>
      <c r="P32" s="302">
        <v>0.5</v>
      </c>
      <c r="Q32" s="303">
        <v>0.04</v>
      </c>
      <c r="R32" s="301">
        <v>0</v>
      </c>
      <c r="S32" s="301">
        <v>0</v>
      </c>
      <c r="T32" s="302">
        <v>0.32</v>
      </c>
    </row>
    <row r="33" spans="1:20">
      <c r="A33" s="458" t="s">
        <v>88</v>
      </c>
      <c r="B33" s="459"/>
      <c r="C33" s="459"/>
      <c r="D33" s="459"/>
      <c r="E33" s="459"/>
      <c r="F33" s="460"/>
      <c r="G33" s="325"/>
      <c r="H33" s="310"/>
      <c r="I33" s="322">
        <f t="shared" ref="I33:O33" si="4">I30+I31+I32</f>
        <v>199</v>
      </c>
      <c r="J33" s="322">
        <f t="shared" si="4"/>
        <v>9.06</v>
      </c>
      <c r="K33" s="322">
        <f t="shared" si="4"/>
        <v>5.0100000000000007</v>
      </c>
      <c r="L33" s="322">
        <f t="shared" si="4"/>
        <v>25.619999999999997</v>
      </c>
      <c r="M33" s="334">
        <f t="shared" si="4"/>
        <v>227.5</v>
      </c>
      <c r="N33" s="306">
        <f t="shared" si="4"/>
        <v>46.400000000000006</v>
      </c>
      <c r="O33" s="306">
        <f t="shared" si="4"/>
        <v>227.1</v>
      </c>
      <c r="P33" s="313">
        <f>P31+P32+P32</f>
        <v>2.2000000000000002</v>
      </c>
      <c r="Q33" s="334">
        <f>Q30+Q31+Q32</f>
        <v>0.16</v>
      </c>
      <c r="R33" s="306">
        <f>R31+R32+R32</f>
        <v>0</v>
      </c>
      <c r="S33" s="306">
        <f>S30+S31+S32</f>
        <v>0.04</v>
      </c>
      <c r="T33" s="313">
        <f>T31+T32+T32</f>
        <v>1.34</v>
      </c>
    </row>
    <row r="34" spans="1:20" ht="29.25" customHeight="1">
      <c r="A34" s="461" t="s">
        <v>89</v>
      </c>
      <c r="B34" s="462"/>
      <c r="C34" s="462"/>
      <c r="D34" s="462"/>
      <c r="E34" s="462"/>
      <c r="F34" s="463"/>
      <c r="G34" s="335">
        <f>SUM(G5:G33)</f>
        <v>0</v>
      </c>
      <c r="H34" s="336"/>
      <c r="I34" s="337">
        <f t="shared" ref="I34:T34" si="5">I10+I18+I22+I29+I33</f>
        <v>3302.62</v>
      </c>
      <c r="J34" s="337">
        <f t="shared" si="5"/>
        <v>117.015</v>
      </c>
      <c r="K34" s="337">
        <f t="shared" si="5"/>
        <v>137.01999999999998</v>
      </c>
      <c r="L34" s="337">
        <f t="shared" si="5"/>
        <v>407.43</v>
      </c>
      <c r="M34" s="338">
        <f t="shared" si="5"/>
        <v>1203</v>
      </c>
      <c r="N34" s="339">
        <f t="shared" si="5"/>
        <v>443.20000000000005</v>
      </c>
      <c r="O34" s="339">
        <f t="shared" si="5"/>
        <v>1751.6079999999997</v>
      </c>
      <c r="P34" s="340">
        <f t="shared" si="5"/>
        <v>26.76</v>
      </c>
      <c r="Q34" s="338">
        <f t="shared" si="5"/>
        <v>1.853</v>
      </c>
      <c r="R34" s="339">
        <f t="shared" si="5"/>
        <v>125.44</v>
      </c>
      <c r="S34" s="339">
        <f t="shared" si="5"/>
        <v>64.334000000000003</v>
      </c>
      <c r="T34" s="340">
        <f t="shared" si="5"/>
        <v>30.59</v>
      </c>
    </row>
    <row r="35" spans="1:20">
      <c r="A35" s="341"/>
      <c r="B35" s="341"/>
      <c r="C35" s="341"/>
      <c r="D35" s="341"/>
      <c r="E35" s="341"/>
      <c r="F35" s="341"/>
      <c r="G35" s="342"/>
      <c r="H35" s="456" t="s">
        <v>124</v>
      </c>
      <c r="I35" s="457"/>
      <c r="J35" s="343">
        <f>J34/(L34/4)</f>
        <v>1.1488108386716736</v>
      </c>
      <c r="K35" s="344">
        <f>K34/(L34/4)</f>
        <v>1.3452126745698645</v>
      </c>
      <c r="L35" s="345">
        <v>4</v>
      </c>
    </row>
    <row r="36" spans="1:20">
      <c r="A36" s="347"/>
      <c r="B36" s="347"/>
      <c r="C36" s="347"/>
      <c r="D36" s="347"/>
      <c r="E36" s="347"/>
      <c r="F36" s="347"/>
      <c r="G36" s="348"/>
      <c r="H36" s="347"/>
      <c r="I36" s="348"/>
      <c r="J36" s="348"/>
      <c r="K36" s="348"/>
      <c r="L36" s="348"/>
    </row>
  </sheetData>
  <mergeCells count="44">
    <mergeCell ref="A1:T1"/>
    <mergeCell ref="Q2:T2"/>
    <mergeCell ref="M2:P2"/>
    <mergeCell ref="J2:L2"/>
    <mergeCell ref="A4:T4"/>
    <mergeCell ref="I2:I3"/>
    <mergeCell ref="H2:H3"/>
    <mergeCell ref="A2:E3"/>
    <mergeCell ref="F2:F3"/>
    <mergeCell ref="A5:A9"/>
    <mergeCell ref="B5:E5"/>
    <mergeCell ref="B6:E6"/>
    <mergeCell ref="B7:E7"/>
    <mergeCell ref="B8:E8"/>
    <mergeCell ref="B9:E9"/>
    <mergeCell ref="A10:F10"/>
    <mergeCell ref="B11:E11"/>
    <mergeCell ref="B12:E12"/>
    <mergeCell ref="B13:E13"/>
    <mergeCell ref="B14:E14"/>
    <mergeCell ref="B15:E15"/>
    <mergeCell ref="B16:E16"/>
    <mergeCell ref="B17:E17"/>
    <mergeCell ref="A18:F18"/>
    <mergeCell ref="B19:E19"/>
    <mergeCell ref="A11:A17"/>
    <mergeCell ref="B20:E20"/>
    <mergeCell ref="B21:E21"/>
    <mergeCell ref="A22:F22"/>
    <mergeCell ref="B23:E23"/>
    <mergeCell ref="B24:E24"/>
    <mergeCell ref="A23:A28"/>
    <mergeCell ref="B26:E26"/>
    <mergeCell ref="A19:A21"/>
    <mergeCell ref="B27:E27"/>
    <mergeCell ref="B28:E28"/>
    <mergeCell ref="H35:I35"/>
    <mergeCell ref="A29:F29"/>
    <mergeCell ref="A33:F33"/>
    <mergeCell ref="A34:F34"/>
    <mergeCell ref="A30:A32"/>
    <mergeCell ref="B31:E31"/>
    <mergeCell ref="B30:E30"/>
    <mergeCell ref="B32:E32"/>
  </mergeCells>
  <pageMargins left="0.118055552244186" right="0.118055552244186" top="0.118055552244186" bottom="0.196527779102325" header="0.51180553436279297" footer="0.51180553436279297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F6" sqref="A6:XFD6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4" style="2" customWidth="1"/>
    <col min="6" max="6" width="9.7109375" style="2" customWidth="1"/>
    <col min="7" max="7" width="9.7109375" style="2" hidden="1" customWidth="1"/>
    <col min="8" max="8" width="7.42578125" style="2" customWidth="1"/>
    <col min="9" max="9" width="16" style="2" customWidth="1"/>
    <col min="10" max="10" width="9.140625" style="2" customWidth="1"/>
    <col min="11" max="11" width="8.140625" style="2" customWidth="1"/>
    <col min="12" max="12" width="10.28515625" style="2" customWidth="1"/>
    <col min="13" max="13" width="8.140625" style="2" customWidth="1"/>
    <col min="14" max="14" width="7" style="2" customWidth="1"/>
    <col min="15" max="15" width="8.140625" style="2" customWidth="1"/>
    <col min="16" max="16" width="5.42578125" style="2" customWidth="1"/>
    <col min="17" max="17" width="5.7109375" style="2" customWidth="1"/>
    <col min="18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125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s="2" customFormat="1" ht="15" customHeight="1">
      <c r="A5" s="400" t="s">
        <v>31</v>
      </c>
      <c r="B5" s="430" t="s">
        <v>38</v>
      </c>
      <c r="C5" s="431"/>
      <c r="D5" s="431"/>
      <c r="E5" s="432"/>
      <c r="F5" s="12" t="s">
        <v>39</v>
      </c>
      <c r="G5" s="13"/>
      <c r="H5" s="14" t="s">
        <v>40</v>
      </c>
      <c r="I5" s="34">
        <v>124.95</v>
      </c>
      <c r="J5" s="16">
        <v>1.99</v>
      </c>
      <c r="K5" s="34">
        <v>7.5</v>
      </c>
      <c r="L5" s="16">
        <v>12.21</v>
      </c>
      <c r="M5" s="16">
        <v>8.4</v>
      </c>
      <c r="N5" s="16">
        <v>1</v>
      </c>
      <c r="O5" s="16">
        <v>20.5</v>
      </c>
      <c r="P5" s="16">
        <v>0.33</v>
      </c>
      <c r="Q5" s="16">
        <v>3.3000000000000002E-2</v>
      </c>
      <c r="R5" s="16">
        <v>0</v>
      </c>
      <c r="S5" s="16">
        <v>0.04</v>
      </c>
      <c r="T5" s="16">
        <v>0.4</v>
      </c>
    </row>
    <row r="6" spans="1:20" s="2" customFormat="1" ht="15" customHeight="1">
      <c r="A6" s="401"/>
      <c r="B6" s="409" t="s">
        <v>126</v>
      </c>
      <c r="C6" s="404"/>
      <c r="D6" s="404"/>
      <c r="E6" s="410"/>
      <c r="F6" s="22" t="s">
        <v>95</v>
      </c>
      <c r="G6" s="23"/>
      <c r="H6" s="24" t="s">
        <v>127</v>
      </c>
      <c r="I6" s="25">
        <v>63</v>
      </c>
      <c r="J6" s="26">
        <v>5.08</v>
      </c>
      <c r="K6" s="27">
        <v>4.5999999999999996</v>
      </c>
      <c r="L6" s="16" t="s">
        <v>128</v>
      </c>
      <c r="M6" s="16">
        <v>22</v>
      </c>
      <c r="N6" s="16">
        <v>5</v>
      </c>
      <c r="O6" s="16">
        <v>77</v>
      </c>
      <c r="P6" s="16">
        <v>1</v>
      </c>
      <c r="Q6" s="16">
        <v>0.03</v>
      </c>
      <c r="R6" s="16">
        <v>0</v>
      </c>
      <c r="S6" s="16">
        <v>0.1</v>
      </c>
      <c r="T6" s="16">
        <v>0.2</v>
      </c>
    </row>
    <row r="7" spans="1:20" s="2" customFormat="1" ht="14.25" customHeight="1">
      <c r="A7" s="401"/>
      <c r="B7" s="430" t="s">
        <v>129</v>
      </c>
      <c r="C7" s="431"/>
      <c r="D7" s="431"/>
      <c r="E7" s="432"/>
      <c r="F7" s="12" t="s">
        <v>130</v>
      </c>
      <c r="G7" s="13"/>
      <c r="H7" s="14" t="s">
        <v>131</v>
      </c>
      <c r="I7" s="34">
        <v>180</v>
      </c>
      <c r="J7" s="16">
        <v>6.56</v>
      </c>
      <c r="K7" s="35">
        <v>5.99</v>
      </c>
      <c r="L7" s="16">
        <v>21.54</v>
      </c>
      <c r="M7" s="16">
        <v>130.4</v>
      </c>
      <c r="N7" s="16">
        <v>21</v>
      </c>
      <c r="O7" s="16">
        <v>79.5</v>
      </c>
      <c r="P7" s="16">
        <v>0.52</v>
      </c>
      <c r="Q7" s="16">
        <v>0.11</v>
      </c>
      <c r="R7" s="16">
        <v>0.66</v>
      </c>
      <c r="S7" s="16">
        <v>0.02</v>
      </c>
      <c r="T7" s="16">
        <v>0.01</v>
      </c>
    </row>
    <row r="8" spans="1:20" s="2" customFormat="1" ht="13.5" customHeight="1" thickBot="1">
      <c r="A8" s="402"/>
      <c r="B8" s="409" t="s">
        <v>132</v>
      </c>
      <c r="C8" s="404"/>
      <c r="D8" s="404"/>
      <c r="E8" s="410"/>
      <c r="F8" s="22" t="s">
        <v>98</v>
      </c>
      <c r="G8" s="23"/>
      <c r="H8" s="79" t="s">
        <v>133</v>
      </c>
      <c r="I8" s="25">
        <v>100.6</v>
      </c>
      <c r="J8" s="26">
        <v>3.17</v>
      </c>
      <c r="K8" s="146">
        <v>2.68</v>
      </c>
      <c r="L8" s="16">
        <v>15.95</v>
      </c>
      <c r="M8" s="16">
        <v>125.78</v>
      </c>
      <c r="N8" s="16">
        <v>14</v>
      </c>
      <c r="O8" s="16">
        <v>90</v>
      </c>
      <c r="P8" s="16">
        <v>0.13</v>
      </c>
      <c r="Q8" s="16">
        <v>0.04</v>
      </c>
      <c r="R8" s="16">
        <v>1.3</v>
      </c>
      <c r="S8" s="16">
        <v>0.02</v>
      </c>
      <c r="T8" s="16">
        <v>0.02</v>
      </c>
    </row>
    <row r="9" spans="1:20" s="2" customFormat="1" ht="13.5" thickBot="1">
      <c r="A9" s="522" t="s">
        <v>46</v>
      </c>
      <c r="B9" s="393"/>
      <c r="C9" s="393"/>
      <c r="D9" s="393"/>
      <c r="E9" s="393"/>
      <c r="F9" s="394"/>
      <c r="G9" s="127"/>
      <c r="H9" s="147"/>
      <c r="I9" s="16">
        <f t="shared" ref="I9:T9" si="0">SUM(I5:I8)</f>
        <v>468.54999999999995</v>
      </c>
      <c r="J9" s="16">
        <f t="shared" si="0"/>
        <v>16.799999999999997</v>
      </c>
      <c r="K9" s="16">
        <f t="shared" si="0"/>
        <v>20.77</v>
      </c>
      <c r="L9" s="16">
        <f t="shared" si="0"/>
        <v>49.7</v>
      </c>
      <c r="M9" s="16">
        <f t="shared" si="0"/>
        <v>286.58000000000004</v>
      </c>
      <c r="N9" s="16">
        <f t="shared" si="0"/>
        <v>41</v>
      </c>
      <c r="O9" s="16">
        <f t="shared" si="0"/>
        <v>267</v>
      </c>
      <c r="P9" s="16">
        <f t="shared" si="0"/>
        <v>1.98</v>
      </c>
      <c r="Q9" s="16">
        <f t="shared" si="0"/>
        <v>0.21299999999999999</v>
      </c>
      <c r="R9" s="16">
        <f t="shared" si="0"/>
        <v>1.96</v>
      </c>
      <c r="S9" s="16">
        <f t="shared" si="0"/>
        <v>0.18</v>
      </c>
      <c r="T9" s="16">
        <f t="shared" si="0"/>
        <v>0.63000000000000012</v>
      </c>
    </row>
    <row r="10" spans="1:20" s="2" customFormat="1" ht="13.5" thickBot="1">
      <c r="A10" s="525" t="s">
        <v>47</v>
      </c>
      <c r="B10" s="523" t="s">
        <v>134</v>
      </c>
      <c r="C10" s="524"/>
      <c r="D10" s="524"/>
      <c r="E10" s="523"/>
      <c r="F10" s="148">
        <v>100</v>
      </c>
      <c r="G10" s="149"/>
      <c r="H10" s="150" t="s">
        <v>135</v>
      </c>
      <c r="I10" s="68">
        <v>112.7</v>
      </c>
      <c r="J10" s="69">
        <v>2.74</v>
      </c>
      <c r="K10" s="151">
        <v>7.07</v>
      </c>
      <c r="L10" s="26">
        <v>9.5500000000000007</v>
      </c>
      <c r="M10" s="152">
        <v>41</v>
      </c>
      <c r="N10" s="153">
        <v>13</v>
      </c>
      <c r="O10" s="153">
        <v>38</v>
      </c>
      <c r="P10" s="154">
        <v>0.7</v>
      </c>
      <c r="Q10" s="155">
        <v>0</v>
      </c>
      <c r="R10" s="153">
        <v>9</v>
      </c>
      <c r="S10" s="153">
        <v>0.01</v>
      </c>
      <c r="T10" s="154">
        <v>4.5</v>
      </c>
    </row>
    <row r="11" spans="1:20" s="2" customFormat="1" ht="15" customHeight="1" thickBot="1">
      <c r="A11" s="526"/>
      <c r="B11" s="416" t="s">
        <v>136</v>
      </c>
      <c r="C11" s="415"/>
      <c r="D11" s="415"/>
      <c r="E11" s="416"/>
      <c r="F11" s="75" t="s">
        <v>105</v>
      </c>
      <c r="G11" s="13"/>
      <c r="H11" s="156" t="s">
        <v>137</v>
      </c>
      <c r="I11" s="15">
        <v>110.35</v>
      </c>
      <c r="J11" s="16">
        <v>1.8</v>
      </c>
      <c r="K11" s="35">
        <v>6.95</v>
      </c>
      <c r="L11" s="17">
        <v>7.9</v>
      </c>
      <c r="M11" s="157">
        <v>89.1</v>
      </c>
      <c r="N11" s="158">
        <v>16.600000000000001</v>
      </c>
      <c r="O11" s="158">
        <v>116.6</v>
      </c>
      <c r="P11" s="159">
        <v>1.9</v>
      </c>
      <c r="Q11" s="160">
        <v>0.05</v>
      </c>
      <c r="R11" s="158">
        <v>19.16</v>
      </c>
      <c r="S11" s="158">
        <v>0.41</v>
      </c>
      <c r="T11" s="159">
        <v>0.5</v>
      </c>
    </row>
    <row r="12" spans="1:20" s="2" customFormat="1" ht="16.5" customHeight="1" thickBot="1">
      <c r="A12" s="526"/>
      <c r="B12" s="416" t="s">
        <v>138</v>
      </c>
      <c r="C12" s="415"/>
      <c r="D12" s="415"/>
      <c r="E12" s="416"/>
      <c r="F12" s="75" t="s">
        <v>139</v>
      </c>
      <c r="G12" s="13"/>
      <c r="H12" s="14" t="s">
        <v>140</v>
      </c>
      <c r="I12" s="15">
        <v>247.5</v>
      </c>
      <c r="J12" s="16">
        <v>19.2</v>
      </c>
      <c r="K12" s="35">
        <v>13.5</v>
      </c>
      <c r="L12" s="17">
        <v>6.67</v>
      </c>
      <c r="M12" s="161">
        <v>23.59</v>
      </c>
      <c r="N12" s="162">
        <v>16.71</v>
      </c>
      <c r="O12" s="162">
        <v>359</v>
      </c>
      <c r="P12" s="163">
        <v>21.24</v>
      </c>
      <c r="Q12" s="164">
        <v>0.3</v>
      </c>
      <c r="R12" s="162">
        <v>12.6</v>
      </c>
      <c r="S12" s="162">
        <v>8.5999999999999993E-2</v>
      </c>
      <c r="T12" s="163">
        <v>10.6</v>
      </c>
    </row>
    <row r="13" spans="1:20" s="2" customFormat="1" ht="14.25" customHeight="1">
      <c r="A13" s="526"/>
      <c r="B13" s="477" t="s">
        <v>250</v>
      </c>
      <c r="C13" s="404"/>
      <c r="D13" s="404"/>
      <c r="E13" s="420"/>
      <c r="F13" s="379" t="s">
        <v>75</v>
      </c>
      <c r="G13" s="23"/>
      <c r="H13" s="251" t="s">
        <v>252</v>
      </c>
      <c r="I13" s="25">
        <v>212.5</v>
      </c>
      <c r="J13" s="26">
        <v>10.32</v>
      </c>
      <c r="K13" s="27">
        <v>7.31</v>
      </c>
      <c r="L13" s="28">
        <v>46.37</v>
      </c>
      <c r="M13" s="165">
        <v>2.33</v>
      </c>
      <c r="N13" s="166">
        <v>10.83</v>
      </c>
      <c r="O13" s="166">
        <v>98.33</v>
      </c>
      <c r="P13" s="167">
        <v>0.5</v>
      </c>
      <c r="Q13" s="168">
        <v>0.03</v>
      </c>
      <c r="R13" s="166">
        <v>0</v>
      </c>
      <c r="S13" s="166">
        <v>0.04</v>
      </c>
      <c r="T13" s="167">
        <v>0.67</v>
      </c>
    </row>
    <row r="14" spans="1:20" s="2" customFormat="1" ht="13.5" thickBot="1">
      <c r="A14" s="526"/>
      <c r="B14" s="410" t="s">
        <v>116</v>
      </c>
      <c r="C14" s="410"/>
      <c r="D14" s="410"/>
      <c r="E14" s="420"/>
      <c r="F14" s="138" t="s">
        <v>68</v>
      </c>
      <c r="G14" s="13"/>
      <c r="H14" s="56" t="s">
        <v>78</v>
      </c>
      <c r="I14" s="25">
        <v>100.4</v>
      </c>
      <c r="J14" s="26">
        <v>1.4</v>
      </c>
      <c r="K14" s="27">
        <v>0.4</v>
      </c>
      <c r="L14" s="28">
        <v>22.8</v>
      </c>
      <c r="M14" s="165">
        <v>34</v>
      </c>
      <c r="N14" s="166">
        <v>12</v>
      </c>
      <c r="O14" s="166">
        <v>36</v>
      </c>
      <c r="P14" s="167">
        <v>0.6</v>
      </c>
      <c r="Q14" s="168">
        <v>0.02</v>
      </c>
      <c r="R14" s="166">
        <v>14.8</v>
      </c>
      <c r="S14" s="174">
        <v>0.04</v>
      </c>
      <c r="T14" s="167">
        <v>0.2</v>
      </c>
    </row>
    <row r="15" spans="1:20" s="2" customFormat="1">
      <c r="A15" s="526"/>
      <c r="B15" s="420" t="s">
        <v>142</v>
      </c>
      <c r="C15" s="404"/>
      <c r="D15" s="404"/>
      <c r="E15" s="420"/>
      <c r="F15" s="95" t="s">
        <v>60</v>
      </c>
      <c r="G15" s="23"/>
      <c r="H15" s="24" t="s">
        <v>143</v>
      </c>
      <c r="I15" s="25">
        <v>132.80000000000001</v>
      </c>
      <c r="J15" s="26">
        <v>0.6</v>
      </c>
      <c r="K15" s="146">
        <v>0.1</v>
      </c>
      <c r="L15" s="28">
        <v>32.01</v>
      </c>
      <c r="M15" s="165">
        <v>32.5</v>
      </c>
      <c r="N15" s="166">
        <v>17.5</v>
      </c>
      <c r="O15" s="166">
        <v>23.4</v>
      </c>
      <c r="P15" s="167">
        <v>0.7</v>
      </c>
      <c r="Q15" s="168">
        <v>0.01</v>
      </c>
      <c r="R15" s="166">
        <v>0.7</v>
      </c>
      <c r="S15" s="166">
        <v>0</v>
      </c>
      <c r="T15" s="167">
        <v>0.1</v>
      </c>
    </row>
    <row r="16" spans="1:20" s="2" customFormat="1" ht="13.5" thickBot="1">
      <c r="A16" s="526"/>
      <c r="B16" s="403" t="s">
        <v>44</v>
      </c>
      <c r="C16" s="404"/>
      <c r="D16" s="404"/>
      <c r="E16" s="405"/>
      <c r="F16" s="44" t="s">
        <v>62</v>
      </c>
      <c r="G16" s="45"/>
      <c r="H16" s="46"/>
      <c r="I16" s="47">
        <v>104.4</v>
      </c>
      <c r="J16" s="48">
        <v>3.96</v>
      </c>
      <c r="K16" s="49">
        <v>0.72</v>
      </c>
      <c r="L16" s="50">
        <v>20.04</v>
      </c>
      <c r="M16" s="169">
        <v>21</v>
      </c>
      <c r="N16" s="170">
        <v>28.2</v>
      </c>
      <c r="O16" s="170">
        <v>94.8</v>
      </c>
      <c r="P16" s="171">
        <v>2.34</v>
      </c>
      <c r="Q16" s="172">
        <v>0.1</v>
      </c>
      <c r="R16" s="170">
        <v>0</v>
      </c>
      <c r="S16" s="170">
        <v>0</v>
      </c>
      <c r="T16" s="171">
        <v>1.4</v>
      </c>
    </row>
    <row r="17" spans="1:20" s="2" customFormat="1" ht="13.5" customHeight="1" thickBot="1">
      <c r="A17" s="527"/>
      <c r="B17" s="520" t="s">
        <v>63</v>
      </c>
      <c r="C17" s="412"/>
      <c r="D17" s="412"/>
      <c r="E17" s="428"/>
      <c r="F17" s="80" t="s">
        <v>64</v>
      </c>
      <c r="G17" s="81"/>
      <c r="H17" s="46"/>
      <c r="I17" s="82">
        <v>117.5</v>
      </c>
      <c r="J17" s="83">
        <v>3.95</v>
      </c>
      <c r="K17" s="84">
        <v>0.5</v>
      </c>
      <c r="L17" s="85">
        <v>24.15</v>
      </c>
      <c r="M17" s="173">
        <v>11.5</v>
      </c>
      <c r="N17" s="174">
        <v>16.5</v>
      </c>
      <c r="O17" s="174">
        <v>43.5</v>
      </c>
      <c r="P17" s="175">
        <v>1</v>
      </c>
      <c r="Q17" s="176">
        <v>0.08</v>
      </c>
      <c r="R17" s="174">
        <v>0</v>
      </c>
      <c r="S17" s="174">
        <v>0</v>
      </c>
      <c r="T17" s="175">
        <v>0.65</v>
      </c>
    </row>
    <row r="18" spans="1:20" s="2" customFormat="1" ht="13.5" thickBot="1">
      <c r="A18" s="521" t="s">
        <v>112</v>
      </c>
      <c r="B18" s="393"/>
      <c r="C18" s="393"/>
      <c r="D18" s="393"/>
      <c r="E18" s="393"/>
      <c r="F18" s="394"/>
      <c r="G18" s="81"/>
      <c r="H18" s="46"/>
      <c r="I18" s="90">
        <f t="shared" ref="I18:T18" si="1">SUM(I10:I17)</f>
        <v>1138.1500000000001</v>
      </c>
      <c r="J18" s="91">
        <f t="shared" si="1"/>
        <v>43.970000000000006</v>
      </c>
      <c r="K18" s="92">
        <f t="shared" si="1"/>
        <v>36.549999999999997</v>
      </c>
      <c r="L18" s="93">
        <f t="shared" si="1"/>
        <v>169.49</v>
      </c>
      <c r="M18" s="177">
        <f t="shared" si="1"/>
        <v>255.02</v>
      </c>
      <c r="N18" s="178">
        <f t="shared" si="1"/>
        <v>131.34</v>
      </c>
      <c r="O18" s="178">
        <f t="shared" si="1"/>
        <v>809.63</v>
      </c>
      <c r="P18" s="179">
        <f t="shared" si="1"/>
        <v>28.979999999999997</v>
      </c>
      <c r="Q18" s="177">
        <f t="shared" si="1"/>
        <v>0.59</v>
      </c>
      <c r="R18" s="178">
        <f t="shared" si="1"/>
        <v>56.260000000000005</v>
      </c>
      <c r="S18" s="178">
        <f t="shared" si="1"/>
        <v>0.58600000000000008</v>
      </c>
      <c r="T18" s="60">
        <f t="shared" si="1"/>
        <v>18.619999999999997</v>
      </c>
    </row>
    <row r="19" spans="1:20" s="2" customFormat="1">
      <c r="A19" s="519" t="s">
        <v>113</v>
      </c>
      <c r="B19" s="426" t="s">
        <v>144</v>
      </c>
      <c r="C19" s="404"/>
      <c r="D19" s="404"/>
      <c r="E19" s="405"/>
      <c r="F19" s="22" t="s">
        <v>145</v>
      </c>
      <c r="G19" s="23"/>
      <c r="H19" s="94" t="s">
        <v>146</v>
      </c>
      <c r="I19" s="25">
        <v>401.8</v>
      </c>
      <c r="J19" s="26">
        <v>25.9</v>
      </c>
      <c r="K19" s="27">
        <v>19.600000000000001</v>
      </c>
      <c r="L19" s="28">
        <v>49.6</v>
      </c>
      <c r="M19" s="165">
        <v>346</v>
      </c>
      <c r="N19" s="166">
        <v>33.4</v>
      </c>
      <c r="O19" s="166">
        <v>380.4</v>
      </c>
      <c r="P19" s="167">
        <v>1.1000000000000001</v>
      </c>
      <c r="Q19" s="168">
        <v>0.1</v>
      </c>
      <c r="R19" s="166">
        <v>0.83</v>
      </c>
      <c r="S19" s="166">
        <v>0.1</v>
      </c>
      <c r="T19" s="167">
        <v>2.5</v>
      </c>
    </row>
    <row r="20" spans="1:20" s="2" customFormat="1">
      <c r="A20" s="418"/>
      <c r="B20" s="409" t="s">
        <v>67</v>
      </c>
      <c r="C20" s="404"/>
      <c r="D20" s="404"/>
      <c r="E20" s="410"/>
      <c r="F20" s="22" t="s">
        <v>68</v>
      </c>
      <c r="G20" s="23"/>
      <c r="H20" s="24"/>
      <c r="I20" s="25">
        <v>118</v>
      </c>
      <c r="J20" s="26">
        <v>5.6</v>
      </c>
      <c r="K20" s="27">
        <v>6.4</v>
      </c>
      <c r="L20" s="28">
        <v>9.4</v>
      </c>
      <c r="M20" s="165">
        <v>192</v>
      </c>
      <c r="N20" s="166">
        <v>26</v>
      </c>
      <c r="O20" s="166">
        <v>154</v>
      </c>
      <c r="P20" s="167">
        <v>1</v>
      </c>
      <c r="Q20" s="168">
        <v>0.2</v>
      </c>
      <c r="R20" s="166">
        <v>12</v>
      </c>
      <c r="S20" s="166">
        <v>0.12</v>
      </c>
      <c r="T20" s="167">
        <v>0</v>
      </c>
    </row>
    <row r="21" spans="1:20" s="2" customFormat="1">
      <c r="A21" s="392" t="s">
        <v>69</v>
      </c>
      <c r="B21" s="393"/>
      <c r="C21" s="393"/>
      <c r="D21" s="393"/>
      <c r="E21" s="393"/>
      <c r="F21" s="394"/>
      <c r="G21" s="81"/>
      <c r="H21" s="46"/>
      <c r="I21" s="90">
        <f t="shared" ref="I21:T21" si="2">SUM(I19:I20)</f>
        <v>519.79999999999995</v>
      </c>
      <c r="J21" s="91">
        <f t="shared" si="2"/>
        <v>31.5</v>
      </c>
      <c r="K21" s="92">
        <f t="shared" si="2"/>
        <v>26</v>
      </c>
      <c r="L21" s="60">
        <f t="shared" si="2"/>
        <v>59</v>
      </c>
      <c r="M21" s="177">
        <f t="shared" si="2"/>
        <v>538</v>
      </c>
      <c r="N21" s="178">
        <f t="shared" si="2"/>
        <v>59.4</v>
      </c>
      <c r="O21" s="178">
        <f t="shared" si="2"/>
        <v>534.4</v>
      </c>
      <c r="P21" s="60">
        <f t="shared" si="2"/>
        <v>2.1</v>
      </c>
      <c r="Q21" s="177">
        <f t="shared" si="2"/>
        <v>0.30000000000000004</v>
      </c>
      <c r="R21" s="178">
        <f t="shared" si="2"/>
        <v>12.83</v>
      </c>
      <c r="S21" s="178">
        <f t="shared" si="2"/>
        <v>0.22</v>
      </c>
      <c r="T21" s="60">
        <f t="shared" si="2"/>
        <v>2.5</v>
      </c>
    </row>
    <row r="22" spans="1:20" s="2" customFormat="1" ht="15" customHeight="1">
      <c r="A22" s="417" t="s">
        <v>147</v>
      </c>
      <c r="B22" s="406" t="s">
        <v>148</v>
      </c>
      <c r="C22" s="407"/>
      <c r="D22" s="407"/>
      <c r="E22" s="408"/>
      <c r="F22" s="75" t="s">
        <v>149</v>
      </c>
      <c r="G22" s="13"/>
      <c r="H22" s="94" t="s">
        <v>150</v>
      </c>
      <c r="I22" s="15">
        <v>148</v>
      </c>
      <c r="J22" s="16">
        <v>14.42</v>
      </c>
      <c r="K22" s="35">
        <v>11.2</v>
      </c>
      <c r="L22" s="17">
        <v>9.4</v>
      </c>
      <c r="M22" s="161">
        <v>32</v>
      </c>
      <c r="N22" s="162">
        <v>20</v>
      </c>
      <c r="O22" s="162">
        <v>170</v>
      </c>
      <c r="P22" s="163">
        <v>1.28</v>
      </c>
      <c r="Q22" s="164">
        <v>0.08</v>
      </c>
      <c r="R22" s="162">
        <v>0.2</v>
      </c>
      <c r="S22" s="162">
        <v>0.03</v>
      </c>
      <c r="T22" s="163">
        <v>0.6</v>
      </c>
    </row>
    <row r="23" spans="1:20" s="2" customFormat="1">
      <c r="A23" s="401"/>
      <c r="B23" s="426" t="s">
        <v>151</v>
      </c>
      <c r="C23" s="404"/>
      <c r="D23" s="404"/>
      <c r="E23" s="405"/>
      <c r="F23" s="22" t="s">
        <v>85</v>
      </c>
      <c r="G23" s="23"/>
      <c r="H23" s="24" t="s">
        <v>152</v>
      </c>
      <c r="I23" s="25">
        <v>187.56</v>
      </c>
      <c r="J23" s="26">
        <v>6.79</v>
      </c>
      <c r="K23" s="27">
        <v>0.8</v>
      </c>
      <c r="L23" s="28">
        <v>38.299999999999997</v>
      </c>
      <c r="M23" s="165">
        <v>5.83</v>
      </c>
      <c r="N23" s="166">
        <v>15</v>
      </c>
      <c r="O23" s="166">
        <v>78</v>
      </c>
      <c r="P23" s="167">
        <v>0.6</v>
      </c>
      <c r="Q23" s="168">
        <v>0.03</v>
      </c>
      <c r="R23" s="166">
        <v>0</v>
      </c>
      <c r="S23" s="166">
        <v>0.03</v>
      </c>
      <c r="T23" s="167">
        <v>0.3</v>
      </c>
    </row>
    <row r="24" spans="1:20" s="2" customFormat="1" ht="13.5" thickBot="1">
      <c r="A24" s="401"/>
      <c r="B24" s="411" t="s">
        <v>63</v>
      </c>
      <c r="C24" s="412"/>
      <c r="D24" s="412"/>
      <c r="E24" s="413"/>
      <c r="F24" s="80" t="s">
        <v>153</v>
      </c>
      <c r="G24" s="81"/>
      <c r="H24" s="46"/>
      <c r="I24" s="82">
        <v>176</v>
      </c>
      <c r="J24" s="83">
        <v>5.9</v>
      </c>
      <c r="K24" s="84">
        <v>0.75</v>
      </c>
      <c r="L24" s="85">
        <v>36.22</v>
      </c>
      <c r="M24" s="173">
        <v>17.25</v>
      </c>
      <c r="N24" s="174">
        <v>24.75</v>
      </c>
      <c r="O24" s="174">
        <v>65.25</v>
      </c>
      <c r="P24" s="175">
        <v>1.5</v>
      </c>
      <c r="Q24" s="176">
        <v>0.12</v>
      </c>
      <c r="R24" s="174">
        <v>0</v>
      </c>
      <c r="S24" s="174">
        <v>0</v>
      </c>
      <c r="T24" s="175">
        <v>0.97</v>
      </c>
    </row>
    <row r="25" spans="1:20" s="2" customFormat="1" ht="15.75" customHeight="1">
      <c r="A25" s="402"/>
      <c r="B25" s="414" t="s">
        <v>80</v>
      </c>
      <c r="C25" s="415"/>
      <c r="D25" s="415"/>
      <c r="E25" s="416"/>
      <c r="F25" s="100" t="s">
        <v>81</v>
      </c>
      <c r="G25" s="55"/>
      <c r="H25" s="56"/>
      <c r="I25" s="82">
        <v>71.67</v>
      </c>
      <c r="J25" s="83">
        <v>1.65</v>
      </c>
      <c r="K25" s="98">
        <v>0.4</v>
      </c>
      <c r="L25" s="85">
        <v>14.98</v>
      </c>
      <c r="M25" s="173">
        <v>38</v>
      </c>
      <c r="N25" s="174">
        <v>24</v>
      </c>
      <c r="O25" s="174">
        <v>32</v>
      </c>
      <c r="P25" s="175">
        <v>4.5999999999999996</v>
      </c>
      <c r="Q25" s="176">
        <v>0.04</v>
      </c>
      <c r="R25" s="174">
        <v>10</v>
      </c>
      <c r="S25" s="174">
        <v>0.04</v>
      </c>
      <c r="T25" s="175">
        <v>0.97</v>
      </c>
    </row>
    <row r="26" spans="1:20" s="2" customFormat="1">
      <c r="A26" s="392" t="s">
        <v>82</v>
      </c>
      <c r="B26" s="393"/>
      <c r="C26" s="393"/>
      <c r="D26" s="393"/>
      <c r="E26" s="393"/>
      <c r="F26" s="394"/>
      <c r="G26" s="55"/>
      <c r="H26" s="56"/>
      <c r="I26" s="99">
        <f t="shared" ref="I26:T26" si="3">SUM(I22:I25)</f>
        <v>583.23</v>
      </c>
      <c r="J26" s="58">
        <f t="shared" si="3"/>
        <v>28.759999999999998</v>
      </c>
      <c r="K26" s="58">
        <f t="shared" si="3"/>
        <v>13.15</v>
      </c>
      <c r="L26" s="60">
        <f t="shared" si="3"/>
        <v>98.899999999999991</v>
      </c>
      <c r="M26" s="58">
        <f t="shared" si="3"/>
        <v>93.08</v>
      </c>
      <c r="N26" s="58">
        <f t="shared" si="3"/>
        <v>83.75</v>
      </c>
      <c r="O26" s="58">
        <f t="shared" si="3"/>
        <v>345.25</v>
      </c>
      <c r="P26" s="60">
        <f t="shared" si="3"/>
        <v>7.9799999999999995</v>
      </c>
      <c r="Q26" s="58">
        <f t="shared" si="3"/>
        <v>0.26999999999999996</v>
      </c>
      <c r="R26" s="58">
        <f t="shared" si="3"/>
        <v>10.199999999999999</v>
      </c>
      <c r="S26" s="58">
        <f t="shared" si="3"/>
        <v>0.1</v>
      </c>
      <c r="T26" s="60">
        <f t="shared" si="3"/>
        <v>2.84</v>
      </c>
    </row>
    <row r="27" spans="1:20" s="2" customFormat="1">
      <c r="A27" s="400" t="s">
        <v>154</v>
      </c>
      <c r="B27" s="406" t="s">
        <v>84</v>
      </c>
      <c r="C27" s="407"/>
      <c r="D27" s="407"/>
      <c r="E27" s="408"/>
      <c r="F27" s="100" t="s">
        <v>85</v>
      </c>
      <c r="G27" s="97"/>
      <c r="H27" s="56" t="s">
        <v>86</v>
      </c>
      <c r="I27" s="101">
        <v>88</v>
      </c>
      <c r="J27" s="102">
        <v>5.0999999999999996</v>
      </c>
      <c r="K27" s="103">
        <v>4.4000000000000004</v>
      </c>
      <c r="L27" s="104">
        <v>3.52</v>
      </c>
      <c r="M27" s="180">
        <v>211.2</v>
      </c>
      <c r="N27" s="181">
        <v>24</v>
      </c>
      <c r="O27" s="181">
        <v>158</v>
      </c>
      <c r="P27" s="182">
        <v>0.18</v>
      </c>
      <c r="Q27" s="183">
        <v>7.0000000000000007E-2</v>
      </c>
      <c r="R27" s="181">
        <v>1.2</v>
      </c>
      <c r="S27" s="181">
        <v>0.04</v>
      </c>
      <c r="T27" s="179">
        <v>0.08</v>
      </c>
    </row>
    <row r="28" spans="1:20" s="2" customFormat="1" ht="15.75" customHeight="1">
      <c r="A28" s="401"/>
      <c r="B28" s="403" t="s">
        <v>44</v>
      </c>
      <c r="C28" s="404"/>
      <c r="D28" s="404"/>
      <c r="E28" s="405"/>
      <c r="F28" s="44" t="s">
        <v>45</v>
      </c>
      <c r="G28" s="45"/>
      <c r="H28" s="46"/>
      <c r="I28" s="47">
        <v>52.2</v>
      </c>
      <c r="J28" s="48">
        <v>1.98</v>
      </c>
      <c r="K28" s="49">
        <v>0.36</v>
      </c>
      <c r="L28" s="50">
        <v>10</v>
      </c>
      <c r="M28" s="169">
        <v>10.5</v>
      </c>
      <c r="N28" s="170">
        <v>14.1</v>
      </c>
      <c r="O28" s="170">
        <v>47.4</v>
      </c>
      <c r="P28" s="171">
        <v>1.2</v>
      </c>
      <c r="Q28" s="172">
        <v>0.05</v>
      </c>
      <c r="R28" s="170">
        <v>0</v>
      </c>
      <c r="S28" s="166">
        <v>0</v>
      </c>
      <c r="T28" s="171">
        <v>0.7</v>
      </c>
    </row>
    <row r="29" spans="1:20" s="2" customFormat="1" ht="17.25" customHeight="1">
      <c r="A29" s="402"/>
      <c r="B29" s="411" t="s">
        <v>63</v>
      </c>
      <c r="C29" s="412"/>
      <c r="D29" s="412"/>
      <c r="E29" s="413"/>
      <c r="F29" s="80" t="s">
        <v>87</v>
      </c>
      <c r="G29" s="81"/>
      <c r="H29" s="46"/>
      <c r="I29" s="82">
        <v>58.8</v>
      </c>
      <c r="J29" s="83">
        <v>1.98</v>
      </c>
      <c r="K29" s="84">
        <v>0.25</v>
      </c>
      <c r="L29" s="85">
        <v>12.1</v>
      </c>
      <c r="M29" s="173">
        <v>5.8</v>
      </c>
      <c r="N29" s="174">
        <v>8.3000000000000007</v>
      </c>
      <c r="O29" s="174">
        <v>21.7</v>
      </c>
      <c r="P29" s="175">
        <v>0.5</v>
      </c>
      <c r="Q29" s="176">
        <v>0.04</v>
      </c>
      <c r="R29" s="174">
        <v>0</v>
      </c>
      <c r="S29" s="174">
        <v>0</v>
      </c>
      <c r="T29" s="175">
        <v>0.32</v>
      </c>
    </row>
    <row r="30" spans="1:20" s="2" customFormat="1">
      <c r="A30" s="392" t="s">
        <v>88</v>
      </c>
      <c r="B30" s="393"/>
      <c r="C30" s="393"/>
      <c r="D30" s="393"/>
      <c r="E30" s="393"/>
      <c r="F30" s="394"/>
      <c r="G30" s="97"/>
      <c r="H30" s="56"/>
      <c r="I30" s="99">
        <f t="shared" ref="I30:T30" si="4">I27+I28+I29</f>
        <v>199</v>
      </c>
      <c r="J30" s="99">
        <f t="shared" si="4"/>
        <v>9.06</v>
      </c>
      <c r="K30" s="99">
        <f t="shared" si="4"/>
        <v>5.0100000000000007</v>
      </c>
      <c r="L30" s="99">
        <f t="shared" si="4"/>
        <v>25.619999999999997</v>
      </c>
      <c r="M30" s="184">
        <f t="shared" si="4"/>
        <v>227.5</v>
      </c>
      <c r="N30" s="136">
        <f t="shared" si="4"/>
        <v>46.400000000000006</v>
      </c>
      <c r="O30" s="136">
        <f t="shared" si="4"/>
        <v>227.1</v>
      </c>
      <c r="P30" s="60">
        <f t="shared" si="4"/>
        <v>1.88</v>
      </c>
      <c r="Q30" s="184">
        <f t="shared" si="4"/>
        <v>0.16</v>
      </c>
      <c r="R30" s="136">
        <f t="shared" si="4"/>
        <v>1.2</v>
      </c>
      <c r="S30" s="136">
        <f t="shared" si="4"/>
        <v>0.04</v>
      </c>
      <c r="T30" s="60">
        <f t="shared" si="4"/>
        <v>1.0999999999999999</v>
      </c>
    </row>
    <row r="31" spans="1:20" s="2" customFormat="1" ht="29.25" customHeight="1">
      <c r="A31" s="395" t="s">
        <v>89</v>
      </c>
      <c r="B31" s="396"/>
      <c r="C31" s="396"/>
      <c r="D31" s="396"/>
      <c r="E31" s="396"/>
      <c r="F31" s="397"/>
      <c r="G31" s="111">
        <f>SUM(G5:G30)</f>
        <v>0</v>
      </c>
      <c r="H31" s="112"/>
      <c r="I31" s="185">
        <f>I9+I18+I21+I26+I30</f>
        <v>2908.73</v>
      </c>
      <c r="J31" s="185">
        <f>J9+21+J21+J26+J30</f>
        <v>107.12</v>
      </c>
      <c r="K31" s="185">
        <f t="shared" ref="K31:T31" si="5">K9+K18+K21+K26+K30</f>
        <v>101.48</v>
      </c>
      <c r="L31" s="185">
        <f t="shared" si="5"/>
        <v>402.71</v>
      </c>
      <c r="M31" s="186">
        <f t="shared" si="5"/>
        <v>1400.1799999999998</v>
      </c>
      <c r="N31" s="187">
        <f t="shared" si="5"/>
        <v>361.89</v>
      </c>
      <c r="O31" s="187">
        <f t="shared" si="5"/>
        <v>2183.38</v>
      </c>
      <c r="P31" s="188">
        <f t="shared" si="5"/>
        <v>42.919999999999995</v>
      </c>
      <c r="Q31" s="186">
        <f t="shared" si="5"/>
        <v>1.5329999999999999</v>
      </c>
      <c r="R31" s="187">
        <f t="shared" si="5"/>
        <v>82.450000000000017</v>
      </c>
      <c r="S31" s="187">
        <f t="shared" si="5"/>
        <v>1.1260000000000001</v>
      </c>
      <c r="T31" s="188">
        <f t="shared" si="5"/>
        <v>25.689999999999998</v>
      </c>
    </row>
    <row r="32" spans="1:20" ht="15">
      <c r="A32" s="117"/>
      <c r="B32" s="117"/>
      <c r="C32" s="117"/>
      <c r="D32" s="117"/>
      <c r="E32" s="117"/>
      <c r="F32" s="117"/>
      <c r="G32" s="118"/>
      <c r="H32" s="398" t="s">
        <v>155</v>
      </c>
      <c r="I32" s="399"/>
      <c r="J32" s="119">
        <f>J31/(L31/4)</f>
        <v>1.0639914578729111</v>
      </c>
      <c r="K32" s="120">
        <f>K31/(L31/4)</f>
        <v>1.0079709964987213</v>
      </c>
      <c r="L32" s="121">
        <v>4</v>
      </c>
    </row>
    <row r="33" spans="1:12" ht="15">
      <c r="A33" s="122"/>
      <c r="B33" s="122"/>
      <c r="C33" s="122"/>
      <c r="D33" s="122"/>
      <c r="E33" s="122"/>
      <c r="F33" s="122"/>
      <c r="G33" s="123"/>
      <c r="H33" s="122"/>
      <c r="I33" s="123"/>
      <c r="J33" s="123"/>
      <c r="K33" s="123"/>
      <c r="L33" s="123"/>
    </row>
  </sheetData>
  <mergeCells count="42">
    <mergeCell ref="A1:T1"/>
    <mergeCell ref="Q2:T2"/>
    <mergeCell ref="M2:P2"/>
    <mergeCell ref="J2:L2"/>
    <mergeCell ref="A4:T4"/>
    <mergeCell ref="I2:I3"/>
    <mergeCell ref="H2:H3"/>
    <mergeCell ref="F2:F3"/>
    <mergeCell ref="A2:E3"/>
    <mergeCell ref="A5:A8"/>
    <mergeCell ref="B5:E5"/>
    <mergeCell ref="B6:E6"/>
    <mergeCell ref="B7:E7"/>
    <mergeCell ref="B8:E8"/>
    <mergeCell ref="A9:F9"/>
    <mergeCell ref="B10:E10"/>
    <mergeCell ref="B11:E11"/>
    <mergeCell ref="A10:A17"/>
    <mergeCell ref="B12:E12"/>
    <mergeCell ref="A22:A25"/>
    <mergeCell ref="A19:A20"/>
    <mergeCell ref="B13:E13"/>
    <mergeCell ref="B15:E15"/>
    <mergeCell ref="B16:E16"/>
    <mergeCell ref="B17:E17"/>
    <mergeCell ref="A18:F18"/>
    <mergeCell ref="B19:E19"/>
    <mergeCell ref="B20:E20"/>
    <mergeCell ref="A21:F21"/>
    <mergeCell ref="B22:E22"/>
    <mergeCell ref="B23:E23"/>
    <mergeCell ref="B24:E24"/>
    <mergeCell ref="B25:E25"/>
    <mergeCell ref="B14:E14"/>
    <mergeCell ref="H32:I32"/>
    <mergeCell ref="B27:E27"/>
    <mergeCell ref="A27:A29"/>
    <mergeCell ref="A26:F26"/>
    <mergeCell ref="B28:E28"/>
    <mergeCell ref="B29:E29"/>
    <mergeCell ref="A30:F30"/>
    <mergeCell ref="A31:F31"/>
  </mergeCells>
  <pageMargins left="0" right="0" top="0" bottom="0" header="0.51180553436279297" footer="0.51180553436279297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view="pageBreakPreview" topLeftCell="A3" zoomScale="110" zoomScaleNormal="100" zoomScaleSheetLayoutView="110" workbookViewId="0">
      <selection activeCell="A20" sqref="A20:A21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0" style="2" customWidth="1"/>
    <col min="6" max="6" width="8.7109375" style="2" customWidth="1"/>
    <col min="7" max="7" width="9.7109375" style="2" hidden="1" customWidth="1"/>
    <col min="8" max="8" width="8.140625" style="2" customWidth="1"/>
    <col min="9" max="9" width="16" style="2" customWidth="1"/>
    <col min="10" max="10" width="9.140625" style="2" customWidth="1"/>
    <col min="11" max="11" width="6.85546875" style="2" customWidth="1"/>
    <col min="12" max="12" width="11.140625" style="2" customWidth="1"/>
    <col min="13" max="15" width="7" style="2" customWidth="1"/>
    <col min="16" max="16" width="5.42578125" style="2" customWidth="1"/>
    <col min="17" max="17" width="5.7109375" style="2" customWidth="1"/>
    <col min="18" max="19" width="6.140625" style="2" customWidth="1"/>
    <col min="20" max="20" width="5.710937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156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6.5" customHeight="1">
      <c r="A5" s="400" t="s">
        <v>31</v>
      </c>
      <c r="B5" s="535" t="s">
        <v>157</v>
      </c>
      <c r="C5" s="431"/>
      <c r="D5" s="431"/>
      <c r="E5" s="536"/>
      <c r="F5" s="12" t="s">
        <v>57</v>
      </c>
      <c r="G5" s="140"/>
      <c r="H5" s="141" t="s">
        <v>34</v>
      </c>
      <c r="I5" s="34">
        <v>286</v>
      </c>
      <c r="J5" s="142">
        <v>7.31</v>
      </c>
      <c r="K5" s="143">
        <v>10.98</v>
      </c>
      <c r="L5" s="144">
        <v>39.200000000000003</v>
      </c>
      <c r="M5" s="36">
        <v>142.04</v>
      </c>
      <c r="N5" s="38">
        <v>36</v>
      </c>
      <c r="O5" s="38">
        <v>201</v>
      </c>
      <c r="P5" s="37">
        <v>1</v>
      </c>
      <c r="Q5" s="124">
        <v>0.05</v>
      </c>
      <c r="R5" s="38">
        <v>0.96</v>
      </c>
      <c r="S5" s="38">
        <v>7.0000000000000007E-2</v>
      </c>
      <c r="T5" s="37">
        <v>2.1</v>
      </c>
    </row>
    <row r="6" spans="1:20" ht="16.5" customHeight="1">
      <c r="A6" s="401"/>
      <c r="B6" s="223" t="s">
        <v>312</v>
      </c>
      <c r="C6" s="222"/>
      <c r="D6" s="222"/>
      <c r="E6" s="224"/>
      <c r="F6" s="22" t="s">
        <v>115</v>
      </c>
      <c r="G6" s="23"/>
      <c r="H6" s="24" t="s">
        <v>96</v>
      </c>
      <c r="I6" s="25">
        <v>108</v>
      </c>
      <c r="J6" s="26">
        <v>6.36</v>
      </c>
      <c r="K6" s="27">
        <v>8.86</v>
      </c>
      <c r="L6" s="189">
        <v>0</v>
      </c>
      <c r="M6" s="40">
        <v>192</v>
      </c>
      <c r="N6" s="41">
        <v>7.5</v>
      </c>
      <c r="O6" s="41">
        <v>150</v>
      </c>
      <c r="P6" s="42">
        <v>0.3</v>
      </c>
      <c r="Q6" s="43">
        <v>8.9999999999999993E-3</v>
      </c>
      <c r="R6" s="41">
        <v>0.21</v>
      </c>
      <c r="S6" s="41">
        <v>7.8E-2</v>
      </c>
      <c r="T6" s="42">
        <v>3.9</v>
      </c>
    </row>
    <row r="7" spans="1:20" hidden="1">
      <c r="A7" s="401"/>
      <c r="B7" s="409"/>
      <c r="C7" s="404"/>
      <c r="D7" s="404"/>
      <c r="E7" s="410"/>
      <c r="F7" s="22"/>
      <c r="G7" s="23"/>
      <c r="H7" s="79"/>
      <c r="I7" s="25"/>
      <c r="J7" s="26"/>
      <c r="K7" s="27"/>
      <c r="L7" s="28"/>
      <c r="M7" s="40"/>
      <c r="N7" s="41"/>
      <c r="O7" s="41"/>
      <c r="P7" s="42"/>
      <c r="Q7" s="43"/>
      <c r="R7" s="41"/>
      <c r="S7" s="41"/>
      <c r="T7" s="42"/>
    </row>
    <row r="8" spans="1:20" ht="15.75" customHeight="1">
      <c r="A8" s="401"/>
      <c r="B8" s="409" t="s">
        <v>97</v>
      </c>
      <c r="C8" s="404"/>
      <c r="D8" s="404"/>
      <c r="E8" s="410"/>
      <c r="F8" s="22" t="s">
        <v>98</v>
      </c>
      <c r="G8" s="23"/>
      <c r="H8" s="24" t="s">
        <v>99</v>
      </c>
      <c r="I8" s="25">
        <v>118.6</v>
      </c>
      <c r="J8" s="26">
        <v>4.08</v>
      </c>
      <c r="K8" s="27">
        <v>3.5</v>
      </c>
      <c r="L8" s="28">
        <v>17.579999999999998</v>
      </c>
      <c r="M8" s="40">
        <v>152.22</v>
      </c>
      <c r="N8" s="41">
        <v>21.34</v>
      </c>
      <c r="O8" s="41">
        <v>124.56</v>
      </c>
      <c r="P8" s="42">
        <v>0.48</v>
      </c>
      <c r="Q8" s="43">
        <v>0.06</v>
      </c>
      <c r="R8" s="41">
        <v>1.59</v>
      </c>
      <c r="S8" s="41">
        <v>0.02</v>
      </c>
      <c r="T8" s="42">
        <v>0</v>
      </c>
    </row>
    <row r="9" spans="1:20" ht="15.75" customHeight="1" thickBot="1">
      <c r="A9" s="401"/>
      <c r="B9" s="426" t="s">
        <v>44</v>
      </c>
      <c r="C9" s="404"/>
      <c r="D9" s="404"/>
      <c r="E9" s="405"/>
      <c r="F9" s="44" t="s">
        <v>158</v>
      </c>
      <c r="G9" s="45"/>
      <c r="H9" s="46"/>
      <c r="I9" s="47">
        <v>104.4</v>
      </c>
      <c r="J9" s="48">
        <v>3.96</v>
      </c>
      <c r="K9" s="49">
        <v>0.72</v>
      </c>
      <c r="L9" s="50">
        <v>20.04</v>
      </c>
      <c r="M9" s="51">
        <v>10.5</v>
      </c>
      <c r="N9" s="52">
        <v>14.1</v>
      </c>
      <c r="O9" s="52">
        <v>47.4</v>
      </c>
      <c r="P9" s="53">
        <v>1.2</v>
      </c>
      <c r="Q9" s="54">
        <v>0.05</v>
      </c>
      <c r="R9" s="52">
        <v>0</v>
      </c>
      <c r="S9" s="41">
        <v>0</v>
      </c>
      <c r="T9" s="53">
        <v>0.7</v>
      </c>
    </row>
    <row r="10" spans="1:20" ht="14.25" customHeight="1">
      <c r="A10" s="402"/>
      <c r="B10" s="411" t="s">
        <v>63</v>
      </c>
      <c r="C10" s="412"/>
      <c r="D10" s="412"/>
      <c r="E10" s="413"/>
      <c r="F10" s="80" t="s">
        <v>159</v>
      </c>
      <c r="G10" s="81"/>
      <c r="H10" s="46"/>
      <c r="I10" s="82">
        <v>117.5</v>
      </c>
      <c r="J10" s="83">
        <v>3.95</v>
      </c>
      <c r="K10" s="84">
        <v>0.5</v>
      </c>
      <c r="L10" s="85">
        <v>24.15</v>
      </c>
      <c r="M10" s="86">
        <v>5.8</v>
      </c>
      <c r="N10" s="87">
        <v>8.3000000000000007</v>
      </c>
      <c r="O10" s="87">
        <v>21.7</v>
      </c>
      <c r="P10" s="88">
        <v>0.5</v>
      </c>
      <c r="Q10" s="89">
        <v>0.04</v>
      </c>
      <c r="R10" s="87">
        <v>0</v>
      </c>
      <c r="S10" s="87">
        <v>0</v>
      </c>
      <c r="T10" s="88">
        <v>0.32</v>
      </c>
    </row>
    <row r="11" spans="1:20">
      <c r="A11" s="522" t="s">
        <v>46</v>
      </c>
      <c r="B11" s="533"/>
      <c r="C11" s="533"/>
      <c r="D11" s="533"/>
      <c r="E11" s="533"/>
      <c r="F11" s="534"/>
      <c r="G11" s="127"/>
      <c r="H11" s="147"/>
      <c r="I11" s="190">
        <f t="shared" ref="I11:T11" si="0">SUM(I5:I10)</f>
        <v>734.5</v>
      </c>
      <c r="J11" s="129">
        <f t="shared" si="0"/>
        <v>25.66</v>
      </c>
      <c r="K11" s="130">
        <f t="shared" si="0"/>
        <v>24.56</v>
      </c>
      <c r="L11" s="93">
        <f t="shared" si="0"/>
        <v>100.97</v>
      </c>
      <c r="M11" s="131">
        <f t="shared" si="0"/>
        <v>502.56</v>
      </c>
      <c r="N11" s="132">
        <f t="shared" si="0"/>
        <v>87.24</v>
      </c>
      <c r="O11" s="132">
        <f t="shared" si="0"/>
        <v>544.66000000000008</v>
      </c>
      <c r="P11" s="133">
        <f t="shared" si="0"/>
        <v>3.48</v>
      </c>
      <c r="Q11" s="131">
        <f t="shared" si="0"/>
        <v>0.20899999999999999</v>
      </c>
      <c r="R11" s="132">
        <f t="shared" si="0"/>
        <v>2.76</v>
      </c>
      <c r="S11" s="132">
        <f t="shared" si="0"/>
        <v>0.16800000000000001</v>
      </c>
      <c r="T11" s="134">
        <f t="shared" si="0"/>
        <v>7.0200000000000005</v>
      </c>
    </row>
    <row r="12" spans="1:20" ht="13.5" customHeight="1">
      <c r="A12" s="400" t="s">
        <v>101</v>
      </c>
      <c r="B12" s="426" t="s">
        <v>160</v>
      </c>
      <c r="C12" s="404"/>
      <c r="D12" s="404"/>
      <c r="E12" s="405"/>
      <c r="F12" s="22" t="s">
        <v>49</v>
      </c>
      <c r="G12" s="23"/>
      <c r="H12" s="24" t="s">
        <v>161</v>
      </c>
      <c r="I12" s="68">
        <v>59.6</v>
      </c>
      <c r="J12" s="69">
        <v>1.3</v>
      </c>
      <c r="K12" s="70">
        <v>3.2</v>
      </c>
      <c r="L12" s="151">
        <v>1.9</v>
      </c>
      <c r="M12" s="36">
        <v>8.0500000000000007</v>
      </c>
      <c r="N12" s="38">
        <v>15</v>
      </c>
      <c r="O12" s="38">
        <v>37.729999999999997</v>
      </c>
      <c r="P12" s="37">
        <v>0.4</v>
      </c>
      <c r="Q12" s="124">
        <v>0</v>
      </c>
      <c r="R12" s="38">
        <v>18.8</v>
      </c>
      <c r="S12" s="38">
        <v>0</v>
      </c>
      <c r="T12" s="37">
        <v>4.5</v>
      </c>
    </row>
    <row r="13" spans="1:20" ht="15" customHeight="1">
      <c r="A13" s="401"/>
      <c r="B13" s="406" t="s">
        <v>162</v>
      </c>
      <c r="C13" s="407"/>
      <c r="D13" s="407"/>
      <c r="E13" s="408"/>
      <c r="F13" s="75" t="s">
        <v>105</v>
      </c>
      <c r="G13" s="13"/>
      <c r="H13" s="156" t="s">
        <v>163</v>
      </c>
      <c r="I13" s="25">
        <v>107.25</v>
      </c>
      <c r="J13" s="26">
        <v>2</v>
      </c>
      <c r="K13" s="27">
        <v>5.09</v>
      </c>
      <c r="L13" s="28">
        <v>11.98</v>
      </c>
      <c r="M13" s="36">
        <v>16.149999999999999</v>
      </c>
      <c r="N13" s="38">
        <v>24.2</v>
      </c>
      <c r="O13" s="38">
        <v>56.7</v>
      </c>
      <c r="P13" s="37">
        <v>0.9</v>
      </c>
      <c r="Q13" s="124">
        <v>0.21</v>
      </c>
      <c r="R13" s="38">
        <v>8.3000000000000007</v>
      </c>
      <c r="S13" s="38">
        <v>0</v>
      </c>
      <c r="T13" s="37">
        <v>1.1000000000000001</v>
      </c>
    </row>
    <row r="14" spans="1:20">
      <c r="A14" s="401"/>
      <c r="B14" s="409" t="s">
        <v>164</v>
      </c>
      <c r="C14" s="404"/>
      <c r="D14" s="404"/>
      <c r="E14" s="410"/>
      <c r="F14" s="22" t="s">
        <v>165</v>
      </c>
      <c r="G14" s="23"/>
      <c r="H14" s="79" t="s">
        <v>166</v>
      </c>
      <c r="I14" s="25">
        <v>319.60000000000002</v>
      </c>
      <c r="J14" s="26">
        <v>18.559999999999999</v>
      </c>
      <c r="K14" s="27">
        <v>13</v>
      </c>
      <c r="L14" s="28">
        <v>28.09</v>
      </c>
      <c r="M14" s="40">
        <v>48</v>
      </c>
      <c r="N14" s="41">
        <v>19.5</v>
      </c>
      <c r="O14" s="41">
        <v>391</v>
      </c>
      <c r="P14" s="42">
        <v>1.05</v>
      </c>
      <c r="Q14" s="43">
        <v>0.15</v>
      </c>
      <c r="R14" s="41">
        <v>3</v>
      </c>
      <c r="S14" s="41">
        <v>0.06</v>
      </c>
      <c r="T14" s="42">
        <v>5.4</v>
      </c>
    </row>
    <row r="15" spans="1:20" ht="15.75" hidden="1" customHeight="1">
      <c r="A15" s="401"/>
      <c r="B15" s="409"/>
      <c r="C15" s="404"/>
      <c r="D15" s="404"/>
      <c r="E15" s="410"/>
      <c r="F15" s="22"/>
      <c r="G15" s="23"/>
      <c r="H15" s="191"/>
      <c r="I15" s="25"/>
      <c r="J15" s="26"/>
      <c r="K15" s="27"/>
      <c r="L15" s="28"/>
      <c r="M15" s="40"/>
      <c r="N15" s="41"/>
      <c r="O15" s="41"/>
      <c r="P15" s="42"/>
      <c r="Q15" s="43"/>
      <c r="R15" s="41"/>
      <c r="S15" s="41"/>
      <c r="T15" s="42"/>
    </row>
    <row r="16" spans="1:20">
      <c r="A16" s="401"/>
      <c r="B16" s="409" t="s">
        <v>59</v>
      </c>
      <c r="C16" s="404"/>
      <c r="D16" s="404"/>
      <c r="E16" s="410"/>
      <c r="F16" s="22" t="s">
        <v>60</v>
      </c>
      <c r="G16" s="23"/>
      <c r="H16" s="24" t="s">
        <v>61</v>
      </c>
      <c r="I16" s="25">
        <v>114.8</v>
      </c>
      <c r="J16" s="26">
        <v>0.78</v>
      </c>
      <c r="K16" s="27">
        <v>0.05</v>
      </c>
      <c r="L16" s="28">
        <v>27.63</v>
      </c>
      <c r="M16" s="40">
        <v>32.32</v>
      </c>
      <c r="N16" s="41">
        <v>5.56</v>
      </c>
      <c r="O16" s="41">
        <v>21.9</v>
      </c>
      <c r="P16" s="42">
        <v>0.48</v>
      </c>
      <c r="Q16" s="43">
        <v>0.02</v>
      </c>
      <c r="R16" s="41">
        <v>0.6</v>
      </c>
      <c r="S16" s="41">
        <v>0</v>
      </c>
      <c r="T16" s="42">
        <v>0.1</v>
      </c>
    </row>
    <row r="17" spans="1:20" ht="13.5" thickBot="1">
      <c r="A17" s="401"/>
      <c r="B17" s="426" t="s">
        <v>44</v>
      </c>
      <c r="C17" s="404"/>
      <c r="D17" s="404"/>
      <c r="E17" s="405"/>
      <c r="F17" s="44" t="s">
        <v>62</v>
      </c>
      <c r="G17" s="45"/>
      <c r="H17" s="46"/>
      <c r="I17" s="47">
        <v>104.4</v>
      </c>
      <c r="J17" s="48">
        <v>3.96</v>
      </c>
      <c r="K17" s="49">
        <v>0.72</v>
      </c>
      <c r="L17" s="50">
        <v>20.04</v>
      </c>
      <c r="M17" s="51">
        <v>21</v>
      </c>
      <c r="N17" s="52">
        <v>28.2</v>
      </c>
      <c r="O17" s="52">
        <v>94.8</v>
      </c>
      <c r="P17" s="53">
        <v>2.34</v>
      </c>
      <c r="Q17" s="54">
        <v>0.1</v>
      </c>
      <c r="R17" s="52">
        <v>0</v>
      </c>
      <c r="S17" s="52">
        <v>0</v>
      </c>
      <c r="T17" s="53">
        <v>1.4</v>
      </c>
    </row>
    <row r="18" spans="1:20" ht="13.5" thickBot="1">
      <c r="A18" s="402"/>
      <c r="B18" s="427" t="s">
        <v>63</v>
      </c>
      <c r="C18" s="412"/>
      <c r="D18" s="412"/>
      <c r="E18" s="428"/>
      <c r="F18" s="80" t="s">
        <v>64</v>
      </c>
      <c r="G18" s="81"/>
      <c r="H18" s="46"/>
      <c r="I18" s="82">
        <v>117.5</v>
      </c>
      <c r="J18" s="83">
        <v>3.95</v>
      </c>
      <c r="K18" s="84">
        <v>0.5</v>
      </c>
      <c r="L18" s="85">
        <v>24.15</v>
      </c>
      <c r="M18" s="86">
        <v>11.5</v>
      </c>
      <c r="N18" s="87">
        <v>16.5</v>
      </c>
      <c r="O18" s="87">
        <v>43.5</v>
      </c>
      <c r="P18" s="88">
        <v>1</v>
      </c>
      <c r="Q18" s="89">
        <v>0.08</v>
      </c>
      <c r="R18" s="87">
        <v>0</v>
      </c>
      <c r="S18" s="87">
        <v>0</v>
      </c>
      <c r="T18" s="88">
        <v>0.65</v>
      </c>
    </row>
    <row r="19" spans="1:20" ht="13.5" thickBot="1">
      <c r="A19" s="522" t="s">
        <v>112</v>
      </c>
      <c r="B19" s="393"/>
      <c r="C19" s="393"/>
      <c r="D19" s="393"/>
      <c r="E19" s="393"/>
      <c r="F19" s="394"/>
      <c r="G19" s="81"/>
      <c r="H19" s="46"/>
      <c r="I19" s="90">
        <f t="shared" ref="I19:T19" si="1">SUM(I12:I18)</f>
        <v>823.15</v>
      </c>
      <c r="J19" s="91">
        <f t="shared" si="1"/>
        <v>30.55</v>
      </c>
      <c r="K19" s="92">
        <f t="shared" si="1"/>
        <v>22.56</v>
      </c>
      <c r="L19" s="60">
        <f t="shared" si="1"/>
        <v>113.78999999999999</v>
      </c>
      <c r="M19" s="61">
        <f t="shared" si="1"/>
        <v>137.02000000000001</v>
      </c>
      <c r="N19" s="62">
        <f t="shared" si="1"/>
        <v>108.96000000000001</v>
      </c>
      <c r="O19" s="62">
        <f t="shared" si="1"/>
        <v>645.63</v>
      </c>
      <c r="P19" s="63">
        <f t="shared" si="1"/>
        <v>6.17</v>
      </c>
      <c r="Q19" s="61">
        <f t="shared" si="1"/>
        <v>0.55999999999999994</v>
      </c>
      <c r="R19" s="62">
        <f t="shared" si="1"/>
        <v>30.700000000000003</v>
      </c>
      <c r="S19" s="62">
        <f t="shared" si="1"/>
        <v>0.06</v>
      </c>
      <c r="T19" s="64">
        <f t="shared" si="1"/>
        <v>13.15</v>
      </c>
    </row>
    <row r="20" spans="1:20" ht="12.75" customHeight="1" thickBot="1">
      <c r="A20" s="531" t="s">
        <v>113</v>
      </c>
      <c r="B20" s="477" t="s">
        <v>175</v>
      </c>
      <c r="C20" s="404"/>
      <c r="D20" s="404"/>
      <c r="E20" s="420"/>
      <c r="F20" s="363" t="s">
        <v>176</v>
      </c>
      <c r="G20" s="97"/>
      <c r="H20" s="310" t="s">
        <v>323</v>
      </c>
      <c r="I20" s="25">
        <v>62</v>
      </c>
      <c r="J20" s="26">
        <v>0.13</v>
      </c>
      <c r="K20" s="27">
        <v>0.02</v>
      </c>
      <c r="L20" s="28">
        <v>15.2</v>
      </c>
      <c r="M20" s="40">
        <v>14.2</v>
      </c>
      <c r="N20" s="41">
        <v>2.4</v>
      </c>
      <c r="O20" s="41">
        <v>4.4000000000000004</v>
      </c>
      <c r="P20" s="42">
        <v>0.36</v>
      </c>
      <c r="Q20" s="43">
        <v>0</v>
      </c>
      <c r="R20" s="41">
        <v>2.83</v>
      </c>
      <c r="S20" s="87">
        <v>0</v>
      </c>
      <c r="T20" s="42">
        <v>0.72</v>
      </c>
    </row>
    <row r="21" spans="1:20" ht="17.25" customHeight="1" thickBot="1">
      <c r="A21" s="532"/>
      <c r="B21" s="403" t="s">
        <v>167</v>
      </c>
      <c r="C21" s="404"/>
      <c r="D21" s="404"/>
      <c r="E21" s="405"/>
      <c r="F21" s="22" t="s">
        <v>49</v>
      </c>
      <c r="G21" s="23"/>
      <c r="H21" s="24" t="s">
        <v>168</v>
      </c>
      <c r="I21" s="25">
        <v>210</v>
      </c>
      <c r="J21" s="48">
        <v>6.19</v>
      </c>
      <c r="K21" s="49">
        <v>6.09</v>
      </c>
      <c r="L21" s="28">
        <v>32.6</v>
      </c>
      <c r="M21" s="51">
        <v>28.3</v>
      </c>
      <c r="N21" s="52">
        <v>24</v>
      </c>
      <c r="O21" s="52">
        <v>66</v>
      </c>
      <c r="P21" s="42">
        <v>1.22</v>
      </c>
      <c r="Q21" s="54">
        <v>0.09</v>
      </c>
      <c r="R21" s="52">
        <v>1.19</v>
      </c>
      <c r="S21" s="52">
        <v>2E-3</v>
      </c>
      <c r="T21" s="42">
        <v>1.2999999999999999E-2</v>
      </c>
    </row>
    <row r="22" spans="1:20" ht="13.5" thickBot="1">
      <c r="A22" s="521" t="s">
        <v>117</v>
      </c>
      <c r="B22" s="393"/>
      <c r="C22" s="393"/>
      <c r="D22" s="393"/>
      <c r="E22" s="393"/>
      <c r="F22" s="394"/>
      <c r="G22" s="81"/>
      <c r="H22" s="46"/>
      <c r="I22" s="90">
        <f t="shared" ref="I22:T22" si="2">SUM(I20:I21)</f>
        <v>272</v>
      </c>
      <c r="J22" s="99">
        <f t="shared" si="2"/>
        <v>6.32</v>
      </c>
      <c r="K22" s="99">
        <f t="shared" si="2"/>
        <v>6.1099999999999994</v>
      </c>
      <c r="L22" s="90">
        <f t="shared" si="2"/>
        <v>47.8</v>
      </c>
      <c r="M22" s="99">
        <f t="shared" si="2"/>
        <v>42.5</v>
      </c>
      <c r="N22" s="99">
        <f t="shared" si="2"/>
        <v>26.4</v>
      </c>
      <c r="O22" s="99">
        <f t="shared" si="2"/>
        <v>70.400000000000006</v>
      </c>
      <c r="P22" s="90">
        <f t="shared" si="2"/>
        <v>1.58</v>
      </c>
      <c r="Q22" s="99">
        <f t="shared" si="2"/>
        <v>0.09</v>
      </c>
      <c r="R22" s="99">
        <f t="shared" si="2"/>
        <v>4.0199999999999996</v>
      </c>
      <c r="S22" s="99">
        <f t="shared" si="2"/>
        <v>2E-3</v>
      </c>
      <c r="T22" s="90">
        <f t="shared" si="2"/>
        <v>0.73299999999999998</v>
      </c>
    </row>
    <row r="23" spans="1:20" ht="15" customHeight="1" thickBot="1">
      <c r="A23" s="417" t="s">
        <v>169</v>
      </c>
      <c r="B23" s="409" t="s">
        <v>170</v>
      </c>
      <c r="C23" s="404"/>
      <c r="D23" s="404"/>
      <c r="E23" s="410"/>
      <c r="F23" s="22" t="s">
        <v>171</v>
      </c>
      <c r="G23" s="23"/>
      <c r="H23" s="22" t="s">
        <v>172</v>
      </c>
      <c r="I23" s="25">
        <v>198</v>
      </c>
      <c r="J23" s="26">
        <v>13.64</v>
      </c>
      <c r="K23" s="27">
        <v>9.25</v>
      </c>
      <c r="L23" s="28">
        <v>6.45</v>
      </c>
      <c r="M23" s="40">
        <v>55</v>
      </c>
      <c r="N23" s="41">
        <v>38</v>
      </c>
      <c r="O23" s="41">
        <v>97</v>
      </c>
      <c r="P23" s="42">
        <v>1.6</v>
      </c>
      <c r="Q23" s="43">
        <v>0.06</v>
      </c>
      <c r="R23" s="41">
        <v>35</v>
      </c>
      <c r="S23" s="41">
        <v>0.11</v>
      </c>
      <c r="T23" s="31">
        <v>2.2000000000000002</v>
      </c>
    </row>
    <row r="24" spans="1:20" ht="13.5" customHeight="1">
      <c r="A24" s="401"/>
      <c r="B24" s="426" t="s">
        <v>173</v>
      </c>
      <c r="C24" s="404"/>
      <c r="D24" s="404"/>
      <c r="E24" s="405"/>
      <c r="F24" s="22" t="s">
        <v>75</v>
      </c>
      <c r="G24" s="23"/>
      <c r="H24" s="79" t="s">
        <v>174</v>
      </c>
      <c r="I24" s="15">
        <v>133.9</v>
      </c>
      <c r="J24" s="16">
        <v>2.59</v>
      </c>
      <c r="K24" s="35">
        <v>10.4</v>
      </c>
      <c r="L24" s="17">
        <v>11.9</v>
      </c>
      <c r="M24" s="29">
        <v>2.33</v>
      </c>
      <c r="N24" s="30">
        <v>10.83</v>
      </c>
      <c r="O24" s="30">
        <v>98.33</v>
      </c>
      <c r="P24" s="31">
        <v>0.5</v>
      </c>
      <c r="Q24" s="32">
        <v>0.03</v>
      </c>
      <c r="R24" s="30">
        <v>6.7</v>
      </c>
      <c r="S24" s="30">
        <v>0.04</v>
      </c>
      <c r="T24" s="31">
        <v>0.67</v>
      </c>
    </row>
    <row r="25" spans="1:20" ht="14.25" customHeight="1">
      <c r="A25" s="401"/>
      <c r="B25" s="421" t="s">
        <v>318</v>
      </c>
      <c r="C25" s="404"/>
      <c r="D25" s="404"/>
      <c r="E25" s="405"/>
      <c r="F25" s="364" t="s">
        <v>68</v>
      </c>
      <c r="G25" s="66"/>
      <c r="H25" s="365" t="s">
        <v>319</v>
      </c>
      <c r="I25" s="68">
        <v>100.4</v>
      </c>
      <c r="J25" s="69">
        <v>1.4</v>
      </c>
      <c r="K25" s="70">
        <v>0.4</v>
      </c>
      <c r="L25" s="71">
        <v>22.8</v>
      </c>
      <c r="M25" s="18">
        <v>34</v>
      </c>
      <c r="N25" s="19">
        <v>12</v>
      </c>
      <c r="O25" s="19">
        <v>36</v>
      </c>
      <c r="P25" s="20">
        <v>0.6</v>
      </c>
      <c r="Q25" s="21">
        <v>0.02</v>
      </c>
      <c r="R25" s="19">
        <v>14.8</v>
      </c>
      <c r="S25" s="19">
        <v>0.04</v>
      </c>
      <c r="T25" s="20">
        <v>0.2</v>
      </c>
    </row>
    <row r="26" spans="1:20" ht="14.25" customHeight="1">
      <c r="A26" s="401"/>
      <c r="B26" s="411" t="s">
        <v>63</v>
      </c>
      <c r="C26" s="412"/>
      <c r="D26" s="412"/>
      <c r="E26" s="413"/>
      <c r="F26" s="80" t="s">
        <v>153</v>
      </c>
      <c r="G26" s="81"/>
      <c r="H26" s="46"/>
      <c r="I26" s="82">
        <v>176</v>
      </c>
      <c r="J26" s="83">
        <v>5.9</v>
      </c>
      <c r="K26" s="84">
        <v>0.75</v>
      </c>
      <c r="L26" s="85">
        <v>36.22</v>
      </c>
      <c r="M26" s="86">
        <v>17.25</v>
      </c>
      <c r="N26" s="87">
        <v>24.75</v>
      </c>
      <c r="O26" s="87">
        <v>65.25</v>
      </c>
      <c r="P26" s="88">
        <v>1.5</v>
      </c>
      <c r="Q26" s="89">
        <v>0.12</v>
      </c>
      <c r="R26" s="87">
        <v>0</v>
      </c>
      <c r="S26" s="87">
        <v>0</v>
      </c>
      <c r="T26" s="88">
        <v>0.97</v>
      </c>
    </row>
    <row r="27" spans="1:20" ht="17.25" customHeight="1">
      <c r="A27" s="402"/>
      <c r="B27" s="414" t="s">
        <v>80</v>
      </c>
      <c r="C27" s="415"/>
      <c r="D27" s="415"/>
      <c r="E27" s="416"/>
      <c r="F27" s="80" t="s">
        <v>81</v>
      </c>
      <c r="G27" s="81"/>
      <c r="H27" s="46"/>
      <c r="I27" s="82">
        <v>71.67</v>
      </c>
      <c r="J27" s="83">
        <v>1.65</v>
      </c>
      <c r="K27" s="98">
        <v>0.4</v>
      </c>
      <c r="L27" s="85">
        <v>14.98</v>
      </c>
      <c r="M27" s="86">
        <v>38</v>
      </c>
      <c r="N27" s="87">
        <v>24</v>
      </c>
      <c r="O27" s="87">
        <v>32</v>
      </c>
      <c r="P27" s="88">
        <v>4.5999999999999996</v>
      </c>
      <c r="Q27" s="89">
        <v>0.04</v>
      </c>
      <c r="R27" s="87">
        <v>10</v>
      </c>
      <c r="S27" s="87">
        <v>0.04</v>
      </c>
      <c r="T27" s="88">
        <v>0.8</v>
      </c>
    </row>
    <row r="28" spans="1:20">
      <c r="A28" s="392" t="s">
        <v>123</v>
      </c>
      <c r="B28" s="393"/>
      <c r="C28" s="393"/>
      <c r="D28" s="393"/>
      <c r="E28" s="393"/>
      <c r="F28" s="394"/>
      <c r="G28" s="55"/>
      <c r="H28" s="56"/>
      <c r="I28" s="99">
        <f t="shared" ref="I28:T28" si="3">SUM(I23:I27)</f>
        <v>679.96999999999991</v>
      </c>
      <c r="J28" s="58">
        <f t="shared" si="3"/>
        <v>25.18</v>
      </c>
      <c r="K28" s="58">
        <f t="shared" si="3"/>
        <v>21.199999999999996</v>
      </c>
      <c r="L28" s="60">
        <f t="shared" si="3"/>
        <v>92.350000000000009</v>
      </c>
      <c r="M28" s="145">
        <f t="shared" si="3"/>
        <v>146.57999999999998</v>
      </c>
      <c r="N28" s="145">
        <f t="shared" si="3"/>
        <v>109.58</v>
      </c>
      <c r="O28" s="145">
        <f t="shared" si="3"/>
        <v>328.58</v>
      </c>
      <c r="P28" s="64">
        <f t="shared" si="3"/>
        <v>8.8000000000000007</v>
      </c>
      <c r="Q28" s="145">
        <f t="shared" si="3"/>
        <v>0.26999999999999996</v>
      </c>
      <c r="R28" s="145">
        <f t="shared" si="3"/>
        <v>66.5</v>
      </c>
      <c r="S28" s="145">
        <f t="shared" si="3"/>
        <v>0.23</v>
      </c>
      <c r="T28" s="64">
        <f t="shared" si="3"/>
        <v>4.84</v>
      </c>
    </row>
    <row r="29" spans="1:20" ht="15.75" customHeight="1">
      <c r="A29" s="400" t="s">
        <v>83</v>
      </c>
      <c r="B29" s="406" t="s">
        <v>84</v>
      </c>
      <c r="C29" s="407"/>
      <c r="D29" s="407"/>
      <c r="E29" s="408"/>
      <c r="F29" s="100" t="s">
        <v>85</v>
      </c>
      <c r="G29" s="97"/>
      <c r="H29" s="56" t="s">
        <v>86</v>
      </c>
      <c r="I29" s="101">
        <v>88</v>
      </c>
      <c r="J29" s="102">
        <v>5.0999999999999996</v>
      </c>
      <c r="K29" s="103">
        <v>4.4000000000000004</v>
      </c>
      <c r="L29" s="104">
        <v>3.52</v>
      </c>
      <c r="M29" s="105">
        <v>211.2</v>
      </c>
      <c r="N29" s="106">
        <v>24</v>
      </c>
      <c r="O29" s="106">
        <v>158</v>
      </c>
      <c r="P29" s="107">
        <v>0.18</v>
      </c>
      <c r="Q29" s="108">
        <v>7.0000000000000007E-2</v>
      </c>
      <c r="R29" s="106">
        <v>1.2</v>
      </c>
      <c r="S29" s="106">
        <v>0.04</v>
      </c>
      <c r="T29" s="63">
        <v>0.08</v>
      </c>
    </row>
    <row r="30" spans="1:20">
      <c r="A30" s="401"/>
      <c r="B30" s="403" t="s">
        <v>44</v>
      </c>
      <c r="C30" s="404"/>
      <c r="D30" s="404"/>
      <c r="E30" s="405"/>
      <c r="F30" s="44" t="s">
        <v>45</v>
      </c>
      <c r="G30" s="45"/>
      <c r="H30" s="46"/>
      <c r="I30" s="47">
        <v>52.2</v>
      </c>
      <c r="J30" s="48">
        <v>1.98</v>
      </c>
      <c r="K30" s="49">
        <v>0.36</v>
      </c>
      <c r="L30" s="50">
        <v>10</v>
      </c>
      <c r="M30" s="51">
        <v>10.5</v>
      </c>
      <c r="N30" s="52">
        <v>14.1</v>
      </c>
      <c r="O30" s="52">
        <v>47.4</v>
      </c>
      <c r="P30" s="53">
        <v>1.2</v>
      </c>
      <c r="Q30" s="54">
        <v>0.05</v>
      </c>
      <c r="R30" s="52">
        <v>0</v>
      </c>
      <c r="S30" s="41">
        <v>0</v>
      </c>
      <c r="T30" s="53">
        <v>0.7</v>
      </c>
    </row>
    <row r="31" spans="1:20" ht="16.5" customHeight="1">
      <c r="A31" s="402"/>
      <c r="B31" s="411" t="s">
        <v>63</v>
      </c>
      <c r="C31" s="412"/>
      <c r="D31" s="412"/>
      <c r="E31" s="413"/>
      <c r="F31" s="80" t="s">
        <v>87</v>
      </c>
      <c r="G31" s="81"/>
      <c r="H31" s="46"/>
      <c r="I31" s="82">
        <v>58.8</v>
      </c>
      <c r="J31" s="83">
        <v>1.98</v>
      </c>
      <c r="K31" s="84">
        <v>0.25</v>
      </c>
      <c r="L31" s="85">
        <v>12.1</v>
      </c>
      <c r="M31" s="86">
        <v>5.8</v>
      </c>
      <c r="N31" s="87">
        <v>8.3000000000000007</v>
      </c>
      <c r="O31" s="87">
        <v>21.7</v>
      </c>
      <c r="P31" s="88">
        <v>0.5</v>
      </c>
      <c r="Q31" s="89">
        <v>0.04</v>
      </c>
      <c r="R31" s="87">
        <v>0</v>
      </c>
      <c r="S31" s="87">
        <v>0</v>
      </c>
      <c r="T31" s="88">
        <v>0.32</v>
      </c>
    </row>
    <row r="32" spans="1:20">
      <c r="A32" s="392" t="s">
        <v>178</v>
      </c>
      <c r="B32" s="393"/>
      <c r="C32" s="393"/>
      <c r="D32" s="393"/>
      <c r="E32" s="393"/>
      <c r="F32" s="394"/>
      <c r="G32" s="97"/>
      <c r="H32" s="56"/>
      <c r="I32" s="99">
        <f t="shared" ref="I32:T32" si="4">I29+I30+I31</f>
        <v>199</v>
      </c>
      <c r="J32" s="99">
        <f t="shared" si="4"/>
        <v>9.06</v>
      </c>
      <c r="K32" s="99">
        <f t="shared" si="4"/>
        <v>5.0100000000000007</v>
      </c>
      <c r="L32" s="99">
        <f t="shared" si="4"/>
        <v>25.619999999999997</v>
      </c>
      <c r="M32" s="109">
        <f t="shared" si="4"/>
        <v>227.5</v>
      </c>
      <c r="N32" s="110">
        <f t="shared" si="4"/>
        <v>46.400000000000006</v>
      </c>
      <c r="O32" s="110">
        <f t="shared" si="4"/>
        <v>227.1</v>
      </c>
      <c r="P32" s="64">
        <f t="shared" si="4"/>
        <v>1.88</v>
      </c>
      <c r="Q32" s="109">
        <f t="shared" si="4"/>
        <v>0.16</v>
      </c>
      <c r="R32" s="110">
        <f t="shared" si="4"/>
        <v>1.2</v>
      </c>
      <c r="S32" s="192">
        <f t="shared" si="4"/>
        <v>0.04</v>
      </c>
      <c r="T32" s="64">
        <f t="shared" si="4"/>
        <v>1.0999999999999999</v>
      </c>
    </row>
    <row r="33" spans="1:20" ht="29.25" customHeight="1">
      <c r="A33" s="395" t="s">
        <v>89</v>
      </c>
      <c r="B33" s="396"/>
      <c r="C33" s="396"/>
      <c r="D33" s="396"/>
      <c r="E33" s="396"/>
      <c r="F33" s="397"/>
      <c r="G33" s="111">
        <f>SUM(G5:G32)</f>
        <v>0</v>
      </c>
      <c r="H33" s="112"/>
      <c r="I33" s="113">
        <f t="shared" ref="I33:T33" si="5">I11+I19+I22+I28+I32</f>
        <v>2708.62</v>
      </c>
      <c r="J33" s="113">
        <f t="shared" si="5"/>
        <v>96.77000000000001</v>
      </c>
      <c r="K33" s="113">
        <f t="shared" si="5"/>
        <v>79.44</v>
      </c>
      <c r="L33" s="113">
        <f t="shared" si="5"/>
        <v>380.53000000000003</v>
      </c>
      <c r="M33" s="114">
        <f t="shared" si="5"/>
        <v>1056.1600000000001</v>
      </c>
      <c r="N33" s="115">
        <f t="shared" si="5"/>
        <v>378.58000000000004</v>
      </c>
      <c r="O33" s="115">
        <f t="shared" si="5"/>
        <v>1816.37</v>
      </c>
      <c r="P33" s="116">
        <f t="shared" si="5"/>
        <v>21.91</v>
      </c>
      <c r="Q33" s="114">
        <f t="shared" si="5"/>
        <v>1.2889999999999997</v>
      </c>
      <c r="R33" s="115">
        <f t="shared" si="5"/>
        <v>105.18</v>
      </c>
      <c r="S33" s="115">
        <f t="shared" si="5"/>
        <v>0.5</v>
      </c>
      <c r="T33" s="116">
        <f t="shared" si="5"/>
        <v>26.843000000000004</v>
      </c>
    </row>
    <row r="34" spans="1:20" ht="15">
      <c r="A34" s="117"/>
      <c r="B34" s="117"/>
      <c r="C34" s="117"/>
      <c r="D34" s="117"/>
      <c r="E34" s="117"/>
      <c r="F34" s="117"/>
      <c r="G34" s="118"/>
      <c r="H34" s="398" t="s">
        <v>179</v>
      </c>
      <c r="I34" s="399"/>
      <c r="J34" s="119">
        <f>J33/(L33/4)</f>
        <v>1.0172128347305074</v>
      </c>
      <c r="K34" s="120">
        <f>K33/(L33/4)</f>
        <v>0.83504585709405299</v>
      </c>
      <c r="L34" s="121">
        <v>4</v>
      </c>
    </row>
    <row r="35" spans="1:20" ht="15">
      <c r="A35" s="122"/>
      <c r="B35" s="122"/>
      <c r="C35" s="122"/>
      <c r="D35" s="122"/>
      <c r="E35" s="122"/>
      <c r="F35" s="122"/>
      <c r="G35" s="123"/>
      <c r="H35" s="122"/>
      <c r="I35" s="123"/>
      <c r="J35" s="123"/>
      <c r="K35" s="123"/>
      <c r="L35" s="123"/>
    </row>
  </sheetData>
  <mergeCells count="43">
    <mergeCell ref="A1:T1"/>
    <mergeCell ref="Q2:T2"/>
    <mergeCell ref="M2:P2"/>
    <mergeCell ref="J2:L2"/>
    <mergeCell ref="A4:T4"/>
    <mergeCell ref="I2:I3"/>
    <mergeCell ref="H2:H3"/>
    <mergeCell ref="F2:F3"/>
    <mergeCell ref="A2:E3"/>
    <mergeCell ref="A5:A10"/>
    <mergeCell ref="B5:E5"/>
    <mergeCell ref="B7:E7"/>
    <mergeCell ref="B8:E8"/>
    <mergeCell ref="B9:E9"/>
    <mergeCell ref="B10:E10"/>
    <mergeCell ref="A19:F19"/>
    <mergeCell ref="B20:E20"/>
    <mergeCell ref="B21:E21"/>
    <mergeCell ref="A20:A21"/>
    <mergeCell ref="A11:F11"/>
    <mergeCell ref="A12:A18"/>
    <mergeCell ref="B12:E12"/>
    <mergeCell ref="B13:E13"/>
    <mergeCell ref="B14:E14"/>
    <mergeCell ref="B15:E15"/>
    <mergeCell ref="B16:E16"/>
    <mergeCell ref="B17:E17"/>
    <mergeCell ref="B18:E18"/>
    <mergeCell ref="A28:F28"/>
    <mergeCell ref="B30:E30"/>
    <mergeCell ref="B27:E27"/>
    <mergeCell ref="A22:F22"/>
    <mergeCell ref="B31:E31"/>
    <mergeCell ref="B23:E23"/>
    <mergeCell ref="B24:E24"/>
    <mergeCell ref="B25:E25"/>
    <mergeCell ref="A23:A27"/>
    <mergeCell ref="B26:E26"/>
    <mergeCell ref="A32:F32"/>
    <mergeCell ref="A33:F33"/>
    <mergeCell ref="H34:I34"/>
    <mergeCell ref="A29:A31"/>
    <mergeCell ref="B29:E29"/>
  </mergeCells>
  <pageMargins left="0" right="0" top="0" bottom="0" header="0.51180553436279297" footer="0.51180553436279297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Normal="100" zoomScaleSheetLayoutView="100" workbookViewId="0">
      <selection activeCell="F16" sqref="A16:XFD16"/>
    </sheetView>
  </sheetViews>
  <sheetFormatPr defaultColWidth="9" defaultRowHeight="12.75"/>
  <cols>
    <col min="1" max="1" width="4.28515625" style="2" customWidth="1"/>
    <col min="2" max="2" width="9" style="2" customWidth="1"/>
    <col min="3" max="3" width="18.85546875" style="2" customWidth="1"/>
    <col min="4" max="4" width="9" style="2" customWidth="1"/>
    <col min="5" max="5" width="24.42578125" style="2" customWidth="1"/>
    <col min="6" max="6" width="9.42578125" style="2" customWidth="1"/>
    <col min="7" max="7" width="9.7109375" style="2" hidden="1" customWidth="1"/>
    <col min="8" max="8" width="7.5703125" style="2" customWidth="1"/>
    <col min="9" max="9" width="16" style="2" customWidth="1"/>
    <col min="10" max="11" width="9.140625" style="2" customWidth="1"/>
    <col min="12" max="12" width="11.140625" style="2" customWidth="1"/>
    <col min="13" max="13" width="6.85546875" style="2" customWidth="1"/>
    <col min="14" max="15" width="7" style="2" customWidth="1"/>
    <col min="16" max="17" width="5.7109375" style="2" customWidth="1"/>
    <col min="18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 thickBo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 hidden="1">
      <c r="A4" s="433" t="s">
        <v>180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3.5" thickBot="1">
      <c r="A5" s="11"/>
      <c r="B5" s="193"/>
      <c r="C5" s="194"/>
      <c r="D5" s="194"/>
      <c r="E5" s="194"/>
      <c r="F5" s="194"/>
      <c r="G5" s="194"/>
      <c r="H5" s="194"/>
      <c r="I5" s="194" t="s">
        <v>181</v>
      </c>
      <c r="J5" s="194"/>
      <c r="K5" s="194"/>
      <c r="L5" s="194"/>
      <c r="M5" s="195"/>
      <c r="N5" s="195"/>
      <c r="O5" s="195"/>
      <c r="P5" s="195"/>
      <c r="Q5" s="195"/>
      <c r="R5" s="195"/>
      <c r="S5" s="195"/>
      <c r="T5" s="196"/>
    </row>
    <row r="6" spans="1:20" ht="16.5" customHeight="1" thickBot="1">
      <c r="A6" s="519" t="s">
        <v>31</v>
      </c>
      <c r="B6" s="430" t="s">
        <v>182</v>
      </c>
      <c r="C6" s="431"/>
      <c r="D6" s="431"/>
      <c r="E6" s="432"/>
      <c r="F6" s="12" t="s">
        <v>57</v>
      </c>
      <c r="G6" s="13"/>
      <c r="H6" s="14" t="s">
        <v>183</v>
      </c>
      <c r="I6" s="34">
        <v>295</v>
      </c>
      <c r="J6" s="16">
        <v>9.09</v>
      </c>
      <c r="K6" s="35">
        <v>12.99</v>
      </c>
      <c r="L6" s="17">
        <v>35.18</v>
      </c>
      <c r="M6" s="36">
        <v>97</v>
      </c>
      <c r="N6" s="38">
        <v>15</v>
      </c>
      <c r="O6" s="38">
        <v>164</v>
      </c>
      <c r="P6" s="37">
        <v>2</v>
      </c>
      <c r="Q6" s="124">
        <v>0.18</v>
      </c>
      <c r="R6" s="38">
        <v>1.64</v>
      </c>
      <c r="S6" s="38">
        <v>0.02</v>
      </c>
      <c r="T6" s="37">
        <v>4.5999999999999996</v>
      </c>
    </row>
    <row r="7" spans="1:20" ht="15.75" customHeight="1">
      <c r="A7" s="401"/>
      <c r="B7" s="430" t="s">
        <v>38</v>
      </c>
      <c r="C7" s="431"/>
      <c r="D7" s="431"/>
      <c r="E7" s="432"/>
      <c r="F7" s="12" t="s">
        <v>94</v>
      </c>
      <c r="G7" s="13"/>
      <c r="H7" s="14" t="s">
        <v>40</v>
      </c>
      <c r="I7" s="34">
        <v>183.2</v>
      </c>
      <c r="J7" s="16">
        <v>4.96</v>
      </c>
      <c r="K7" s="35">
        <v>7.75</v>
      </c>
      <c r="L7" s="17">
        <v>24.24</v>
      </c>
      <c r="M7" s="36">
        <v>8.4</v>
      </c>
      <c r="N7" s="36">
        <v>1</v>
      </c>
      <c r="O7" s="36">
        <v>20.5</v>
      </c>
      <c r="P7" s="37">
        <v>0.33</v>
      </c>
      <c r="Q7" s="37">
        <v>3.3000000000000002E-2</v>
      </c>
      <c r="R7" s="38">
        <v>0</v>
      </c>
      <c r="S7" s="38">
        <v>0.04</v>
      </c>
      <c r="T7" s="37">
        <v>0.4</v>
      </c>
    </row>
    <row r="8" spans="1:20" ht="15.75" customHeight="1">
      <c r="A8" s="401"/>
      <c r="B8" s="33" t="s">
        <v>184</v>
      </c>
      <c r="C8" s="139"/>
      <c r="D8" s="139"/>
      <c r="E8" s="197"/>
      <c r="F8" s="12" t="s">
        <v>95</v>
      </c>
      <c r="G8" s="13"/>
      <c r="H8" s="14" t="s">
        <v>185</v>
      </c>
      <c r="I8" s="34">
        <v>63</v>
      </c>
      <c r="J8" s="16">
        <v>5.08</v>
      </c>
      <c r="K8" s="35">
        <v>4.8</v>
      </c>
      <c r="L8" s="17">
        <v>0.28000000000000003</v>
      </c>
      <c r="M8" s="36">
        <v>22</v>
      </c>
      <c r="N8" s="36">
        <v>5</v>
      </c>
      <c r="O8" s="36">
        <v>77</v>
      </c>
      <c r="P8" s="37">
        <v>1</v>
      </c>
      <c r="Q8" s="37">
        <v>0.03</v>
      </c>
      <c r="R8" s="38">
        <v>0</v>
      </c>
      <c r="S8" s="38">
        <v>0.1</v>
      </c>
      <c r="T8" s="37">
        <v>0.2</v>
      </c>
    </row>
    <row r="9" spans="1:20" ht="17.25" customHeight="1">
      <c r="A9" s="401"/>
      <c r="B9" s="409" t="s">
        <v>132</v>
      </c>
      <c r="C9" s="404"/>
      <c r="D9" s="404"/>
      <c r="E9" s="410"/>
      <c r="F9" s="22" t="s">
        <v>98</v>
      </c>
      <c r="G9" s="23"/>
      <c r="H9" s="79" t="s">
        <v>133</v>
      </c>
      <c r="I9" s="25">
        <v>100.6</v>
      </c>
      <c r="J9" s="26">
        <v>3.17</v>
      </c>
      <c r="K9" s="146">
        <v>2.68</v>
      </c>
      <c r="L9" s="28">
        <v>15.95</v>
      </c>
      <c r="M9" s="40">
        <v>125.78</v>
      </c>
      <c r="N9" s="41">
        <v>14</v>
      </c>
      <c r="O9" s="41">
        <v>90</v>
      </c>
      <c r="P9" s="42">
        <v>0.13</v>
      </c>
      <c r="Q9" s="43">
        <v>0.04</v>
      </c>
      <c r="R9" s="41">
        <v>1.3</v>
      </c>
      <c r="S9" s="41">
        <v>0.02</v>
      </c>
      <c r="T9" s="42">
        <v>0.02</v>
      </c>
    </row>
    <row r="10" spans="1:20" ht="17.25" customHeight="1">
      <c r="A10" s="418"/>
      <c r="B10" s="426" t="s">
        <v>44</v>
      </c>
      <c r="C10" s="404"/>
      <c r="D10" s="404"/>
      <c r="E10" s="405"/>
      <c r="F10" s="44" t="s">
        <v>95</v>
      </c>
      <c r="G10" s="45"/>
      <c r="H10" s="46"/>
      <c r="I10" s="47">
        <v>52.2</v>
      </c>
      <c r="J10" s="48">
        <v>1.98</v>
      </c>
      <c r="K10" s="49">
        <v>0.36</v>
      </c>
      <c r="L10" s="50">
        <v>10</v>
      </c>
      <c r="M10" s="51">
        <v>10.5</v>
      </c>
      <c r="N10" s="52">
        <v>14.1</v>
      </c>
      <c r="O10" s="52">
        <v>47.4</v>
      </c>
      <c r="P10" s="53">
        <v>1.2</v>
      </c>
      <c r="Q10" s="54">
        <v>0.05</v>
      </c>
      <c r="R10" s="52">
        <v>0</v>
      </c>
      <c r="S10" s="41">
        <v>0</v>
      </c>
      <c r="T10" s="53">
        <v>0.7</v>
      </c>
    </row>
    <row r="11" spans="1:20">
      <c r="A11" s="392" t="s">
        <v>100</v>
      </c>
      <c r="B11" s="393"/>
      <c r="C11" s="393"/>
      <c r="D11" s="393"/>
      <c r="E11" s="393"/>
      <c r="F11" s="394"/>
      <c r="G11" s="55"/>
      <c r="H11" s="56"/>
      <c r="I11" s="57">
        <f t="shared" ref="I11:T11" si="0">SUM(I6:I10)</f>
        <v>694.00000000000011</v>
      </c>
      <c r="J11" s="57">
        <f t="shared" si="0"/>
        <v>24.280000000000005</v>
      </c>
      <c r="K11" s="57">
        <f t="shared" si="0"/>
        <v>28.580000000000002</v>
      </c>
      <c r="L11" s="57">
        <f t="shared" si="0"/>
        <v>85.65</v>
      </c>
      <c r="M11" s="57">
        <f t="shared" si="0"/>
        <v>263.68</v>
      </c>
      <c r="N11" s="57">
        <f t="shared" si="0"/>
        <v>49.1</v>
      </c>
      <c r="O11" s="57">
        <f t="shared" si="0"/>
        <v>398.9</v>
      </c>
      <c r="P11" s="57">
        <f t="shared" si="0"/>
        <v>4.66</v>
      </c>
      <c r="Q11" s="57">
        <f t="shared" si="0"/>
        <v>0.33299999999999996</v>
      </c>
      <c r="R11" s="57">
        <f t="shared" si="0"/>
        <v>2.94</v>
      </c>
      <c r="S11" s="57">
        <f t="shared" si="0"/>
        <v>0.18</v>
      </c>
      <c r="T11" s="57">
        <f t="shared" si="0"/>
        <v>5.92</v>
      </c>
    </row>
    <row r="12" spans="1:20" ht="13.5" customHeight="1">
      <c r="A12" s="400" t="s">
        <v>47</v>
      </c>
      <c r="B12" s="426" t="s">
        <v>186</v>
      </c>
      <c r="C12" s="404"/>
      <c r="D12" s="404"/>
      <c r="E12" s="405"/>
      <c r="F12" s="22" t="s">
        <v>49</v>
      </c>
      <c r="G12" s="23"/>
      <c r="H12" s="24" t="s">
        <v>187</v>
      </c>
      <c r="I12" s="68">
        <v>72.8</v>
      </c>
      <c r="J12" s="126">
        <v>1.41</v>
      </c>
      <c r="K12" s="70">
        <v>6.01</v>
      </c>
      <c r="L12" s="151">
        <v>8.26</v>
      </c>
      <c r="M12" s="29">
        <v>55.46</v>
      </c>
      <c r="N12" s="38">
        <v>17</v>
      </c>
      <c r="O12" s="38">
        <v>40.630000000000003</v>
      </c>
      <c r="P12" s="37">
        <v>1.32</v>
      </c>
      <c r="Q12" s="124">
        <v>0.01</v>
      </c>
      <c r="R12" s="38">
        <v>6.6</v>
      </c>
      <c r="S12" s="38">
        <v>0</v>
      </c>
      <c r="T12" s="37">
        <v>4.5</v>
      </c>
    </row>
    <row r="13" spans="1:20" ht="15" customHeight="1">
      <c r="A13" s="401"/>
      <c r="B13" s="406" t="s">
        <v>188</v>
      </c>
      <c r="C13" s="407"/>
      <c r="D13" s="407"/>
      <c r="E13" s="408"/>
      <c r="F13" s="75" t="s">
        <v>52</v>
      </c>
      <c r="G13" s="13"/>
      <c r="H13" s="94" t="s">
        <v>189</v>
      </c>
      <c r="I13" s="25">
        <v>148.25</v>
      </c>
      <c r="J13" s="26">
        <v>5.49</v>
      </c>
      <c r="K13" s="27">
        <v>13.7</v>
      </c>
      <c r="L13" s="28">
        <v>16.54</v>
      </c>
      <c r="M13" s="29">
        <v>107.46</v>
      </c>
      <c r="N13" s="30">
        <v>18.309999999999999</v>
      </c>
      <c r="O13" s="30">
        <v>151.6</v>
      </c>
      <c r="P13" s="31">
        <v>4.17</v>
      </c>
      <c r="Q13" s="32">
        <v>0.1</v>
      </c>
      <c r="R13" s="30">
        <v>16.8</v>
      </c>
      <c r="S13" s="30">
        <v>0.43</v>
      </c>
      <c r="T13" s="31">
        <v>0.7</v>
      </c>
    </row>
    <row r="14" spans="1:20" s="225" customFormat="1" ht="15" customHeight="1">
      <c r="A14" s="418"/>
      <c r="B14" s="226" t="s">
        <v>320</v>
      </c>
      <c r="C14" s="226"/>
      <c r="D14" s="226"/>
      <c r="E14" s="226"/>
      <c r="F14" s="75" t="s">
        <v>85</v>
      </c>
      <c r="G14" s="353"/>
      <c r="H14" s="94" t="s">
        <v>152</v>
      </c>
      <c r="I14" s="25">
        <v>187.56</v>
      </c>
      <c r="J14" s="351">
        <v>6.79</v>
      </c>
      <c r="K14" s="27">
        <v>0.8</v>
      </c>
      <c r="L14" s="28">
        <v>38.299999999999997</v>
      </c>
      <c r="M14" s="29">
        <v>5.83</v>
      </c>
      <c r="N14" s="30">
        <v>15</v>
      </c>
      <c r="O14" s="30">
        <v>78</v>
      </c>
      <c r="P14" s="31">
        <v>0.6</v>
      </c>
      <c r="Q14" s="32">
        <v>0.03</v>
      </c>
      <c r="R14" s="30">
        <v>0</v>
      </c>
      <c r="S14" s="30">
        <v>0.03</v>
      </c>
      <c r="T14" s="31">
        <v>0.3</v>
      </c>
    </row>
    <row r="15" spans="1:20">
      <c r="A15" s="401"/>
      <c r="B15" s="491" t="s">
        <v>347</v>
      </c>
      <c r="C15" s="404"/>
      <c r="D15" s="404"/>
      <c r="E15" s="410"/>
      <c r="F15" s="249" t="s">
        <v>348</v>
      </c>
      <c r="G15" s="23"/>
      <c r="H15" s="279" t="s">
        <v>322</v>
      </c>
      <c r="I15" s="25">
        <v>349.2</v>
      </c>
      <c r="J15" s="26">
        <v>9</v>
      </c>
      <c r="K15" s="27">
        <v>28.72</v>
      </c>
      <c r="L15" s="28">
        <v>13.64</v>
      </c>
      <c r="M15" s="40">
        <v>124.93</v>
      </c>
      <c r="N15" s="41">
        <v>73</v>
      </c>
      <c r="O15" s="41">
        <v>274.64</v>
      </c>
      <c r="P15" s="42">
        <v>2.58</v>
      </c>
      <c r="Q15" s="43">
        <v>0.15</v>
      </c>
      <c r="R15" s="41">
        <v>30.5</v>
      </c>
      <c r="S15" s="41">
        <v>0.09</v>
      </c>
      <c r="T15" s="42">
        <v>5.2</v>
      </c>
    </row>
    <row r="16" spans="1:20">
      <c r="A16" s="401"/>
      <c r="B16" s="426" t="s">
        <v>353</v>
      </c>
      <c r="C16" s="404"/>
      <c r="D16" s="404"/>
      <c r="E16" s="405"/>
      <c r="F16" s="22" t="s">
        <v>60</v>
      </c>
      <c r="G16" s="23"/>
      <c r="H16" s="24" t="s">
        <v>354</v>
      </c>
      <c r="I16" s="25">
        <v>132.80000000000001</v>
      </c>
      <c r="J16" s="26">
        <v>0.6</v>
      </c>
      <c r="K16" s="27">
        <v>0.1</v>
      </c>
      <c r="L16" s="28">
        <v>32.01</v>
      </c>
      <c r="M16" s="40">
        <v>32.5</v>
      </c>
      <c r="N16" s="41">
        <v>17.5</v>
      </c>
      <c r="O16" s="41">
        <v>23.4</v>
      </c>
      <c r="P16" s="42">
        <v>0.7</v>
      </c>
      <c r="Q16" s="43">
        <v>0.01</v>
      </c>
      <c r="R16" s="41">
        <v>0.7</v>
      </c>
      <c r="S16" s="41">
        <v>0</v>
      </c>
      <c r="T16" s="42">
        <v>0.1</v>
      </c>
    </row>
    <row r="17" spans="1:20">
      <c r="A17" s="401"/>
      <c r="B17" s="426" t="s">
        <v>44</v>
      </c>
      <c r="C17" s="404"/>
      <c r="D17" s="404"/>
      <c r="E17" s="405"/>
      <c r="F17" s="44" t="s">
        <v>62</v>
      </c>
      <c r="G17" s="45"/>
      <c r="H17" s="46"/>
      <c r="I17" s="47">
        <v>104.4</v>
      </c>
      <c r="J17" s="48">
        <v>3.96</v>
      </c>
      <c r="K17" s="49">
        <v>0.72</v>
      </c>
      <c r="L17" s="50">
        <v>20.04</v>
      </c>
      <c r="M17" s="51">
        <v>21</v>
      </c>
      <c r="N17" s="52">
        <v>28.2</v>
      </c>
      <c r="O17" s="52">
        <v>94.8</v>
      </c>
      <c r="P17" s="53">
        <v>2.34</v>
      </c>
      <c r="Q17" s="54">
        <v>0.1</v>
      </c>
      <c r="R17" s="52">
        <v>0</v>
      </c>
      <c r="S17" s="52">
        <v>0</v>
      </c>
      <c r="T17" s="53">
        <v>1.4</v>
      </c>
    </row>
    <row r="18" spans="1:20">
      <c r="A18" s="402"/>
      <c r="B18" s="427" t="s">
        <v>63</v>
      </c>
      <c r="C18" s="412"/>
      <c r="D18" s="412"/>
      <c r="E18" s="428"/>
      <c r="F18" s="80" t="s">
        <v>64</v>
      </c>
      <c r="G18" s="81"/>
      <c r="H18" s="46"/>
      <c r="I18" s="82">
        <v>117.5</v>
      </c>
      <c r="J18" s="83">
        <v>3.95</v>
      </c>
      <c r="K18" s="84">
        <v>0.5</v>
      </c>
      <c r="L18" s="85">
        <v>24.15</v>
      </c>
      <c r="M18" s="86">
        <v>11.5</v>
      </c>
      <c r="N18" s="87">
        <v>16.5</v>
      </c>
      <c r="O18" s="87">
        <v>43.5</v>
      </c>
      <c r="P18" s="88">
        <v>1</v>
      </c>
      <c r="Q18" s="89">
        <v>0.08</v>
      </c>
      <c r="R18" s="87">
        <v>0</v>
      </c>
      <c r="S18" s="87">
        <v>0</v>
      </c>
      <c r="T18" s="88">
        <v>0.65</v>
      </c>
    </row>
    <row r="19" spans="1:20" ht="13.5" thickBot="1">
      <c r="A19" s="392" t="s">
        <v>112</v>
      </c>
      <c r="B19" s="393"/>
      <c r="C19" s="393"/>
      <c r="D19" s="393"/>
      <c r="E19" s="393"/>
      <c r="F19" s="394"/>
      <c r="G19" s="81"/>
      <c r="H19" s="46"/>
      <c r="I19" s="90">
        <f t="shared" ref="I19:T19" si="1">SUM(I12:I18)</f>
        <v>1112.5099999999998</v>
      </c>
      <c r="J19" s="91">
        <f t="shared" si="1"/>
        <v>31.200000000000003</v>
      </c>
      <c r="K19" s="92">
        <f t="shared" si="1"/>
        <v>50.550000000000004</v>
      </c>
      <c r="L19" s="60">
        <f t="shared" si="1"/>
        <v>152.94</v>
      </c>
      <c r="M19" s="61">
        <f t="shared" si="1"/>
        <v>358.68</v>
      </c>
      <c r="N19" s="62">
        <f t="shared" si="1"/>
        <v>185.51</v>
      </c>
      <c r="O19" s="62">
        <f t="shared" si="1"/>
        <v>706.56999999999994</v>
      </c>
      <c r="P19" s="63">
        <f t="shared" si="1"/>
        <v>12.709999999999999</v>
      </c>
      <c r="Q19" s="61">
        <f t="shared" si="1"/>
        <v>0.48000000000000004</v>
      </c>
      <c r="R19" s="62">
        <f t="shared" si="1"/>
        <v>54.6</v>
      </c>
      <c r="S19" s="62">
        <f t="shared" si="1"/>
        <v>0.54999999999999993</v>
      </c>
      <c r="T19" s="64">
        <f t="shared" si="1"/>
        <v>12.85</v>
      </c>
    </row>
    <row r="20" spans="1:20" s="225" customFormat="1" ht="13.5" thickBot="1">
      <c r="A20" s="422" t="s">
        <v>66</v>
      </c>
      <c r="B20" s="414" t="s">
        <v>273</v>
      </c>
      <c r="C20" s="415"/>
      <c r="D20" s="415"/>
      <c r="E20" s="416"/>
      <c r="F20" s="354">
        <v>50</v>
      </c>
      <c r="G20" s="45"/>
      <c r="H20" s="355" t="s">
        <v>321</v>
      </c>
      <c r="I20" s="356">
        <v>203</v>
      </c>
      <c r="J20" s="357">
        <v>4.05</v>
      </c>
      <c r="K20" s="358">
        <v>4.3499999999999996</v>
      </c>
      <c r="L20" s="359">
        <v>36.75</v>
      </c>
      <c r="M20" s="360">
        <v>25</v>
      </c>
      <c r="N20" s="361">
        <v>4</v>
      </c>
      <c r="O20" s="361">
        <v>40</v>
      </c>
      <c r="P20" s="362">
        <v>0.31</v>
      </c>
      <c r="Q20" s="360">
        <v>0.02</v>
      </c>
      <c r="R20" s="361">
        <v>0</v>
      </c>
      <c r="S20" s="361">
        <v>0.05</v>
      </c>
      <c r="T20" s="362">
        <v>5.0000000000000001E-3</v>
      </c>
    </row>
    <row r="21" spans="1:20" ht="13.5" customHeight="1" thickBot="1">
      <c r="A21" s="537"/>
      <c r="B21" s="414" t="s">
        <v>314</v>
      </c>
      <c r="C21" s="415"/>
      <c r="D21" s="415"/>
      <c r="E21" s="416"/>
      <c r="F21" s="22" t="s">
        <v>98</v>
      </c>
      <c r="G21" s="23"/>
      <c r="H21" s="24" t="s">
        <v>236</v>
      </c>
      <c r="I21" s="25">
        <v>60</v>
      </c>
      <c r="J21" s="26">
        <v>7.0000000000000007E-2</v>
      </c>
      <c r="K21" s="27">
        <v>0.02</v>
      </c>
      <c r="L21" s="28">
        <v>15</v>
      </c>
      <c r="M21" s="198">
        <v>0</v>
      </c>
      <c r="N21" s="41">
        <v>0</v>
      </c>
      <c r="O21" s="41">
        <v>0</v>
      </c>
      <c r="P21" s="42">
        <v>0</v>
      </c>
      <c r="Q21" s="43">
        <v>0.04</v>
      </c>
      <c r="R21" s="41">
        <v>0.03</v>
      </c>
      <c r="S21" s="41">
        <v>0.01</v>
      </c>
      <c r="T21" s="42">
        <v>0</v>
      </c>
    </row>
    <row r="22" spans="1:20" ht="13.5" thickBot="1">
      <c r="A22" s="538"/>
      <c r="B22" s="419" t="s">
        <v>80</v>
      </c>
      <c r="C22" s="404"/>
      <c r="D22" s="404"/>
      <c r="E22" s="420"/>
      <c r="F22" s="96" t="s">
        <v>81</v>
      </c>
      <c r="G22" s="97"/>
      <c r="H22" s="56"/>
      <c r="I22" s="25">
        <v>71.67</v>
      </c>
      <c r="J22" s="26">
        <v>1.65</v>
      </c>
      <c r="K22" s="27">
        <v>0.4</v>
      </c>
      <c r="L22" s="28">
        <v>14.98</v>
      </c>
      <c r="M22" s="40">
        <v>38</v>
      </c>
      <c r="N22" s="41">
        <v>24</v>
      </c>
      <c r="O22" s="41">
        <v>32</v>
      </c>
      <c r="P22" s="42">
        <v>4.5999999999999996</v>
      </c>
      <c r="Q22" s="43">
        <v>0.04</v>
      </c>
      <c r="R22" s="41">
        <v>10</v>
      </c>
      <c r="S22" s="87">
        <v>0.04</v>
      </c>
      <c r="T22" s="42">
        <v>0.8</v>
      </c>
    </row>
    <row r="23" spans="1:20" ht="13.5" thickBot="1">
      <c r="A23" s="392" t="s">
        <v>117</v>
      </c>
      <c r="B23" s="393"/>
      <c r="C23" s="393"/>
      <c r="D23" s="393"/>
      <c r="E23" s="393"/>
      <c r="F23" s="394"/>
      <c r="G23" s="81"/>
      <c r="H23" s="46"/>
      <c r="I23" s="90">
        <f t="shared" ref="I23:T23" si="2">SUM(I21:I22)</f>
        <v>131.67000000000002</v>
      </c>
      <c r="J23" s="91">
        <f t="shared" si="2"/>
        <v>1.72</v>
      </c>
      <c r="K23" s="92">
        <f t="shared" si="2"/>
        <v>0.42000000000000004</v>
      </c>
      <c r="L23" s="60">
        <f t="shared" si="2"/>
        <v>29.98</v>
      </c>
      <c r="M23" s="61">
        <f t="shared" si="2"/>
        <v>38</v>
      </c>
      <c r="N23" s="62">
        <f t="shared" si="2"/>
        <v>24</v>
      </c>
      <c r="O23" s="62">
        <f t="shared" si="2"/>
        <v>32</v>
      </c>
      <c r="P23" s="64">
        <f t="shared" si="2"/>
        <v>4.5999999999999996</v>
      </c>
      <c r="Q23" s="61">
        <f t="shared" si="2"/>
        <v>0.08</v>
      </c>
      <c r="R23" s="62">
        <f t="shared" si="2"/>
        <v>10.029999999999999</v>
      </c>
      <c r="S23" s="62">
        <f t="shared" si="2"/>
        <v>0.05</v>
      </c>
      <c r="T23" s="64">
        <f t="shared" si="2"/>
        <v>0.8</v>
      </c>
    </row>
    <row r="24" spans="1:20" ht="15" customHeight="1">
      <c r="A24" s="400" t="s">
        <v>70</v>
      </c>
      <c r="B24" s="409" t="s">
        <v>71</v>
      </c>
      <c r="C24" s="404"/>
      <c r="D24" s="404"/>
      <c r="E24" s="410"/>
      <c r="F24" s="22" t="s">
        <v>149</v>
      </c>
      <c r="G24" s="23"/>
      <c r="H24" s="24" t="s">
        <v>73</v>
      </c>
      <c r="I24" s="25">
        <v>155.1</v>
      </c>
      <c r="J24" s="26">
        <v>10.1</v>
      </c>
      <c r="K24" s="27">
        <v>7.3</v>
      </c>
      <c r="L24" s="28">
        <v>15.5</v>
      </c>
      <c r="M24" s="40">
        <v>57</v>
      </c>
      <c r="N24" s="41">
        <v>18</v>
      </c>
      <c r="O24" s="41">
        <v>136</v>
      </c>
      <c r="P24" s="42">
        <v>1.7</v>
      </c>
      <c r="Q24" s="43">
        <v>0.09</v>
      </c>
      <c r="R24" s="41">
        <v>0.8</v>
      </c>
      <c r="S24" s="41">
        <v>0.04</v>
      </c>
      <c r="T24" s="42">
        <v>1.7</v>
      </c>
    </row>
    <row r="25" spans="1:20" ht="15" customHeight="1">
      <c r="A25" s="401"/>
      <c r="B25" s="409" t="s">
        <v>190</v>
      </c>
      <c r="C25" s="404"/>
      <c r="D25" s="404"/>
      <c r="E25" s="410"/>
      <c r="F25" s="22" t="s">
        <v>75</v>
      </c>
      <c r="G25" s="23"/>
      <c r="H25" s="24" t="s">
        <v>191</v>
      </c>
      <c r="I25" s="25">
        <v>211.7</v>
      </c>
      <c r="J25" s="26">
        <v>3.4</v>
      </c>
      <c r="K25" s="27">
        <v>9.3000000000000007</v>
      </c>
      <c r="L25" s="28">
        <v>24.5</v>
      </c>
      <c r="M25" s="40">
        <v>37.9</v>
      </c>
      <c r="N25" s="41">
        <v>18.5</v>
      </c>
      <c r="O25" s="41">
        <v>95.5</v>
      </c>
      <c r="P25" s="42">
        <v>1.3</v>
      </c>
      <c r="Q25" s="43">
        <v>0.17</v>
      </c>
      <c r="R25" s="41">
        <v>22.8</v>
      </c>
      <c r="S25" s="41">
        <v>0</v>
      </c>
      <c r="T25" s="42">
        <v>1.9</v>
      </c>
    </row>
    <row r="26" spans="1:20" s="225" customFormat="1" ht="15" customHeight="1">
      <c r="A26" s="418"/>
      <c r="B26" s="227" t="s">
        <v>315</v>
      </c>
      <c r="C26" s="227"/>
      <c r="D26" s="227"/>
      <c r="E26" s="227" t="s">
        <v>316</v>
      </c>
      <c r="F26" s="22" t="s">
        <v>145</v>
      </c>
      <c r="G26" s="350"/>
      <c r="H26" s="24" t="s">
        <v>317</v>
      </c>
      <c r="I26" s="25">
        <v>404.6</v>
      </c>
      <c r="J26" s="351">
        <v>19</v>
      </c>
      <c r="K26" s="27">
        <v>21.8</v>
      </c>
      <c r="L26" s="28">
        <v>33.200000000000003</v>
      </c>
      <c r="M26" s="40">
        <v>195</v>
      </c>
      <c r="N26" s="41">
        <v>36</v>
      </c>
      <c r="O26" s="41">
        <v>256</v>
      </c>
      <c r="P26" s="42">
        <v>1.1000000000000001</v>
      </c>
      <c r="Q26" s="352">
        <v>0.1</v>
      </c>
      <c r="R26" s="41">
        <v>1.1399999999999999</v>
      </c>
      <c r="S26" s="41">
        <v>0.12</v>
      </c>
      <c r="T26" s="42">
        <v>0.01</v>
      </c>
    </row>
    <row r="27" spans="1:20">
      <c r="A27" s="401"/>
      <c r="B27" s="409" t="s">
        <v>192</v>
      </c>
      <c r="C27" s="404"/>
      <c r="D27" s="404"/>
      <c r="E27" s="410"/>
      <c r="F27" s="22" t="s">
        <v>68</v>
      </c>
      <c r="G27" s="23"/>
      <c r="H27" s="199" t="s">
        <v>122</v>
      </c>
      <c r="I27" s="25">
        <v>80</v>
      </c>
      <c r="J27" s="26">
        <v>0</v>
      </c>
      <c r="K27" s="27">
        <v>0</v>
      </c>
      <c r="L27" s="200">
        <v>19</v>
      </c>
      <c r="M27" s="165">
        <v>0</v>
      </c>
      <c r="N27" s="166">
        <v>0</v>
      </c>
      <c r="O27" s="166">
        <v>0</v>
      </c>
      <c r="P27" s="167">
        <v>0</v>
      </c>
      <c r="Q27" s="168">
        <v>0.3</v>
      </c>
      <c r="R27" s="166">
        <v>20</v>
      </c>
      <c r="S27" s="166">
        <v>0.12</v>
      </c>
      <c r="T27" s="167">
        <v>2.34</v>
      </c>
    </row>
    <row r="28" spans="1:20">
      <c r="A28" s="401"/>
      <c r="B28" s="411" t="s">
        <v>63</v>
      </c>
      <c r="C28" s="412"/>
      <c r="D28" s="412"/>
      <c r="E28" s="413"/>
      <c r="F28" s="80" t="s">
        <v>79</v>
      </c>
      <c r="G28" s="81"/>
      <c r="H28" s="46"/>
      <c r="I28" s="82">
        <v>235</v>
      </c>
      <c r="J28" s="83">
        <v>7.9</v>
      </c>
      <c r="K28" s="84">
        <v>1</v>
      </c>
      <c r="L28" s="85">
        <v>48.3</v>
      </c>
      <c r="M28" s="86">
        <v>23</v>
      </c>
      <c r="N28" s="87">
        <v>33</v>
      </c>
      <c r="O28" s="87">
        <v>87</v>
      </c>
      <c r="P28" s="88">
        <v>2</v>
      </c>
      <c r="Q28" s="89">
        <v>0.16</v>
      </c>
      <c r="R28" s="87">
        <v>0</v>
      </c>
      <c r="S28" s="87">
        <v>0</v>
      </c>
      <c r="T28" s="88">
        <v>1.3</v>
      </c>
    </row>
    <row r="29" spans="1:20">
      <c r="A29" s="402"/>
      <c r="B29" s="414" t="s">
        <v>318</v>
      </c>
      <c r="C29" s="415"/>
      <c r="D29" s="415"/>
      <c r="E29" s="416"/>
      <c r="F29" s="80" t="s">
        <v>68</v>
      </c>
      <c r="G29" s="81"/>
      <c r="H29" s="46" t="s">
        <v>319</v>
      </c>
      <c r="I29" s="82">
        <v>100.4</v>
      </c>
      <c r="J29" s="83">
        <v>1.4</v>
      </c>
      <c r="K29" s="98">
        <v>0.4</v>
      </c>
      <c r="L29" s="85">
        <v>22.8</v>
      </c>
      <c r="M29" s="86">
        <v>34</v>
      </c>
      <c r="N29" s="87">
        <v>12</v>
      </c>
      <c r="O29" s="87">
        <v>36</v>
      </c>
      <c r="P29" s="88">
        <v>0.6</v>
      </c>
      <c r="Q29" s="89">
        <v>0.02</v>
      </c>
      <c r="R29" s="87">
        <v>14.8</v>
      </c>
      <c r="S29" s="87">
        <v>0.04</v>
      </c>
      <c r="T29" s="88">
        <v>0.2</v>
      </c>
    </row>
    <row r="30" spans="1:20">
      <c r="A30" s="392" t="s">
        <v>123</v>
      </c>
      <c r="B30" s="393"/>
      <c r="C30" s="393"/>
      <c r="D30" s="393"/>
      <c r="E30" s="393"/>
      <c r="F30" s="394"/>
      <c r="G30" s="55"/>
      <c r="H30" s="56"/>
      <c r="I30" s="99">
        <f t="shared" ref="I30:T30" si="3">SUM(I24:I29)</f>
        <v>1186.8000000000002</v>
      </c>
      <c r="J30" s="58">
        <f t="shared" si="3"/>
        <v>41.8</v>
      </c>
      <c r="K30" s="58">
        <f t="shared" si="3"/>
        <v>39.800000000000004</v>
      </c>
      <c r="L30" s="58">
        <f t="shared" si="3"/>
        <v>163.30000000000001</v>
      </c>
      <c r="M30" s="145">
        <f t="shared" si="3"/>
        <v>346.9</v>
      </c>
      <c r="N30" s="145">
        <f t="shared" si="3"/>
        <v>117.5</v>
      </c>
      <c r="O30" s="145">
        <f t="shared" si="3"/>
        <v>610.5</v>
      </c>
      <c r="P30" s="64">
        <f t="shared" si="3"/>
        <v>6.6999999999999993</v>
      </c>
      <c r="Q30" s="145">
        <f t="shared" si="3"/>
        <v>0.84</v>
      </c>
      <c r="R30" s="145">
        <f t="shared" si="3"/>
        <v>59.540000000000006</v>
      </c>
      <c r="S30" s="145">
        <f t="shared" si="3"/>
        <v>0.32</v>
      </c>
      <c r="T30" s="64">
        <f t="shared" si="3"/>
        <v>7.4499999999999993</v>
      </c>
    </row>
    <row r="31" spans="1:20">
      <c r="A31" s="400" t="s">
        <v>83</v>
      </c>
      <c r="B31" s="406" t="s">
        <v>84</v>
      </c>
      <c r="C31" s="407"/>
      <c r="D31" s="407"/>
      <c r="E31" s="408"/>
      <c r="F31" s="100" t="s">
        <v>85</v>
      </c>
      <c r="G31" s="97"/>
      <c r="H31" s="56" t="s">
        <v>86</v>
      </c>
      <c r="I31" s="101">
        <v>88</v>
      </c>
      <c r="J31" s="102">
        <v>5.0999999999999996</v>
      </c>
      <c r="K31" s="103">
        <v>4.4000000000000004</v>
      </c>
      <c r="L31" s="104">
        <v>3.52</v>
      </c>
      <c r="M31" s="105">
        <v>211.2</v>
      </c>
      <c r="N31" s="106">
        <v>24</v>
      </c>
      <c r="O31" s="106">
        <v>158</v>
      </c>
      <c r="P31" s="107">
        <v>0.18</v>
      </c>
      <c r="Q31" s="108">
        <v>7.0000000000000007E-2</v>
      </c>
      <c r="R31" s="106">
        <v>1.2</v>
      </c>
      <c r="S31" s="106">
        <v>0.04</v>
      </c>
      <c r="T31" s="63">
        <v>0.08</v>
      </c>
    </row>
    <row r="32" spans="1:20" ht="18" customHeight="1">
      <c r="A32" s="401"/>
      <c r="B32" s="403" t="s">
        <v>44</v>
      </c>
      <c r="C32" s="404"/>
      <c r="D32" s="404"/>
      <c r="E32" s="405"/>
      <c r="F32" s="44" t="s">
        <v>45</v>
      </c>
      <c r="G32" s="45"/>
      <c r="H32" s="46"/>
      <c r="I32" s="47">
        <v>52.2</v>
      </c>
      <c r="J32" s="48">
        <v>1.98</v>
      </c>
      <c r="K32" s="49">
        <v>0.36</v>
      </c>
      <c r="L32" s="50">
        <v>10</v>
      </c>
      <c r="M32" s="51">
        <v>10.5</v>
      </c>
      <c r="N32" s="52">
        <v>14.1</v>
      </c>
      <c r="O32" s="52">
        <v>47.4</v>
      </c>
      <c r="P32" s="53">
        <v>1.2</v>
      </c>
      <c r="Q32" s="54">
        <v>0.05</v>
      </c>
      <c r="R32" s="52">
        <v>0</v>
      </c>
      <c r="S32" s="41">
        <v>0</v>
      </c>
      <c r="T32" s="53">
        <v>0.7</v>
      </c>
    </row>
    <row r="33" spans="1:20" ht="17.25" customHeight="1">
      <c r="A33" s="402"/>
      <c r="B33" s="411" t="s">
        <v>63</v>
      </c>
      <c r="C33" s="412"/>
      <c r="D33" s="412"/>
      <c r="E33" s="413"/>
      <c r="F33" s="80" t="s">
        <v>87</v>
      </c>
      <c r="G33" s="81"/>
      <c r="H33" s="46"/>
      <c r="I33" s="82">
        <v>58.8</v>
      </c>
      <c r="J33" s="83">
        <v>1.98</v>
      </c>
      <c r="K33" s="84">
        <v>0.25</v>
      </c>
      <c r="L33" s="85">
        <v>12.1</v>
      </c>
      <c r="M33" s="86">
        <v>5.8</v>
      </c>
      <c r="N33" s="87">
        <v>8.3000000000000007</v>
      </c>
      <c r="O33" s="87">
        <v>21.7</v>
      </c>
      <c r="P33" s="88">
        <v>0.5</v>
      </c>
      <c r="Q33" s="89">
        <v>0.04</v>
      </c>
      <c r="R33" s="87">
        <v>0</v>
      </c>
      <c r="S33" s="87">
        <v>0</v>
      </c>
      <c r="T33" s="88">
        <v>0.32</v>
      </c>
    </row>
    <row r="34" spans="1:20">
      <c r="A34" s="392" t="s">
        <v>178</v>
      </c>
      <c r="B34" s="393"/>
      <c r="C34" s="393"/>
      <c r="D34" s="393"/>
      <c r="E34" s="393"/>
      <c r="F34" s="394"/>
      <c r="G34" s="97"/>
      <c r="H34" s="56"/>
      <c r="I34" s="99">
        <f t="shared" ref="I34:T34" si="4">I31+I32+I33</f>
        <v>199</v>
      </c>
      <c r="J34" s="99">
        <f t="shared" si="4"/>
        <v>9.06</v>
      </c>
      <c r="K34" s="99">
        <f t="shared" si="4"/>
        <v>5.0100000000000007</v>
      </c>
      <c r="L34" s="99">
        <f t="shared" si="4"/>
        <v>25.619999999999997</v>
      </c>
      <c r="M34" s="109">
        <f t="shared" si="4"/>
        <v>227.5</v>
      </c>
      <c r="N34" s="110">
        <f t="shared" si="4"/>
        <v>46.400000000000006</v>
      </c>
      <c r="O34" s="110">
        <f t="shared" si="4"/>
        <v>227.1</v>
      </c>
      <c r="P34" s="64">
        <f t="shared" si="4"/>
        <v>1.88</v>
      </c>
      <c r="Q34" s="109">
        <f t="shared" si="4"/>
        <v>0.16</v>
      </c>
      <c r="R34" s="110">
        <f t="shared" si="4"/>
        <v>1.2</v>
      </c>
      <c r="S34" s="110">
        <f t="shared" si="4"/>
        <v>0.04</v>
      </c>
      <c r="T34" s="64">
        <f t="shared" si="4"/>
        <v>1.0999999999999999</v>
      </c>
    </row>
    <row r="35" spans="1:20" ht="29.25" customHeight="1">
      <c r="A35" s="395" t="s">
        <v>89</v>
      </c>
      <c r="B35" s="396"/>
      <c r="C35" s="396"/>
      <c r="D35" s="396"/>
      <c r="E35" s="396"/>
      <c r="F35" s="397"/>
      <c r="G35" s="111">
        <f>SUM(G6:G34)</f>
        <v>0</v>
      </c>
      <c r="H35" s="112"/>
      <c r="I35" s="113">
        <f t="shared" ref="I35:T35" si="5">I11+I19+I23+I30+I34</f>
        <v>3323.98</v>
      </c>
      <c r="J35" s="113">
        <f t="shared" si="5"/>
        <v>108.06</v>
      </c>
      <c r="K35" s="113">
        <f t="shared" si="5"/>
        <v>124.36000000000003</v>
      </c>
      <c r="L35" s="113">
        <f t="shared" si="5"/>
        <v>457.49</v>
      </c>
      <c r="M35" s="114">
        <f t="shared" si="5"/>
        <v>1234.76</v>
      </c>
      <c r="N35" s="115">
        <f t="shared" si="5"/>
        <v>422.51</v>
      </c>
      <c r="O35" s="115">
        <f t="shared" si="5"/>
        <v>1975.0699999999997</v>
      </c>
      <c r="P35" s="116">
        <f t="shared" si="5"/>
        <v>30.549999999999997</v>
      </c>
      <c r="Q35" s="114">
        <f t="shared" si="5"/>
        <v>1.8929999999999998</v>
      </c>
      <c r="R35" s="115">
        <f t="shared" si="5"/>
        <v>128.31</v>
      </c>
      <c r="S35" s="115">
        <f t="shared" si="5"/>
        <v>1.1400000000000001</v>
      </c>
      <c r="T35" s="116">
        <f t="shared" si="5"/>
        <v>28.12</v>
      </c>
    </row>
    <row r="36" spans="1:20" ht="15">
      <c r="A36" s="117"/>
      <c r="B36" s="117"/>
      <c r="C36" s="117"/>
      <c r="D36" s="117"/>
      <c r="E36" s="117"/>
      <c r="F36" s="117"/>
      <c r="G36" s="118"/>
      <c r="H36" s="398" t="s">
        <v>193</v>
      </c>
      <c r="I36" s="399"/>
      <c r="J36" s="119">
        <f>J35/(L35/4)</f>
        <v>0.9448075367767601</v>
      </c>
      <c r="K36" s="120">
        <f>K35/(L35/4)</f>
        <v>1.0873243130997401</v>
      </c>
      <c r="L36" s="121">
        <v>4</v>
      </c>
    </row>
    <row r="37" spans="1:20" ht="15">
      <c r="A37" s="122"/>
      <c r="B37" s="122"/>
      <c r="C37" s="122"/>
      <c r="D37" s="122"/>
      <c r="E37" s="122"/>
      <c r="F37" s="122"/>
      <c r="G37" s="123"/>
      <c r="H37" s="122"/>
      <c r="I37" s="123"/>
      <c r="J37" s="123"/>
      <c r="K37" s="123"/>
      <c r="L37" s="123"/>
    </row>
  </sheetData>
  <mergeCells count="42">
    <mergeCell ref="A1:T1"/>
    <mergeCell ref="Q2:T2"/>
    <mergeCell ref="M2:P2"/>
    <mergeCell ref="A4:T4"/>
    <mergeCell ref="J2:L2"/>
    <mergeCell ref="I2:I3"/>
    <mergeCell ref="H2:H3"/>
    <mergeCell ref="A2:E3"/>
    <mergeCell ref="F2:F3"/>
    <mergeCell ref="A6:A10"/>
    <mergeCell ref="B6:E6"/>
    <mergeCell ref="B7:E7"/>
    <mergeCell ref="B9:E9"/>
    <mergeCell ref="B10:E10"/>
    <mergeCell ref="A11:F11"/>
    <mergeCell ref="B12:E12"/>
    <mergeCell ref="B13:E13"/>
    <mergeCell ref="B15:E15"/>
    <mergeCell ref="A12:A18"/>
    <mergeCell ref="B16:E16"/>
    <mergeCell ref="B17:E17"/>
    <mergeCell ref="B18:E18"/>
    <mergeCell ref="A19:F19"/>
    <mergeCell ref="B21:E21"/>
    <mergeCell ref="A34:F34"/>
    <mergeCell ref="B25:E25"/>
    <mergeCell ref="B27:E27"/>
    <mergeCell ref="B28:E28"/>
    <mergeCell ref="A23:F23"/>
    <mergeCell ref="B22:E22"/>
    <mergeCell ref="B20:E20"/>
    <mergeCell ref="A20:A22"/>
    <mergeCell ref="A35:F35"/>
    <mergeCell ref="H36:I36"/>
    <mergeCell ref="A24:A29"/>
    <mergeCell ref="A30:F30"/>
    <mergeCell ref="A31:A33"/>
    <mergeCell ref="B33:E33"/>
    <mergeCell ref="B32:E32"/>
    <mergeCell ref="B31:E31"/>
    <mergeCell ref="B29:E29"/>
    <mergeCell ref="B24:E24"/>
  </mergeCells>
  <pageMargins left="0" right="0" top="0" bottom="0" header="0.51180553436279297" footer="0.51180553436279297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selection activeCell="F20" sqref="A20:XFD20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2" style="2" customWidth="1"/>
    <col min="6" max="6" width="9.42578125" style="2" customWidth="1"/>
    <col min="7" max="7" width="9.7109375" style="2" hidden="1" customWidth="1"/>
    <col min="8" max="8" width="7.85546875" style="2" customWidth="1"/>
    <col min="9" max="9" width="16" style="2" customWidth="1"/>
    <col min="10" max="11" width="9.140625" style="2" customWidth="1"/>
    <col min="12" max="12" width="11.140625" style="2" customWidth="1"/>
    <col min="13" max="15" width="7" style="2" customWidth="1"/>
    <col min="16" max="16" width="5.42578125" style="2" customWidth="1"/>
    <col min="17" max="17" width="5.7109375" style="2" customWidth="1"/>
    <col min="18" max="18" width="6.140625" style="2" customWidth="1"/>
    <col min="19" max="19" width="9.85546875" style="2" customWidth="1"/>
    <col min="20" max="20" width="5.710937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 ht="12" customHeight="1" thickBot="1">
      <c r="A4" s="433" t="s">
        <v>194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5.75" customHeight="1" thickBot="1">
      <c r="A5" s="519" t="s">
        <v>31</v>
      </c>
      <c r="B5" s="414" t="s">
        <v>35</v>
      </c>
      <c r="C5" s="415"/>
      <c r="D5" s="415"/>
      <c r="E5" s="416"/>
      <c r="F5" s="22" t="s">
        <v>36</v>
      </c>
      <c r="G5" s="23"/>
      <c r="H5" s="24" t="s">
        <v>37</v>
      </c>
      <c r="I5" s="25">
        <v>202.76</v>
      </c>
      <c r="J5" s="26">
        <v>9.75</v>
      </c>
      <c r="K5" s="27">
        <v>10.37</v>
      </c>
      <c r="L5" s="28">
        <v>1.85</v>
      </c>
      <c r="M5" s="29">
        <v>72.16</v>
      </c>
      <c r="N5" s="30">
        <v>11.2</v>
      </c>
      <c r="O5" s="30">
        <v>158.04</v>
      </c>
      <c r="P5" s="31">
        <v>1.85</v>
      </c>
      <c r="Q5" s="32">
        <v>7.0000000000000007E-2</v>
      </c>
      <c r="R5" s="30">
        <v>0.18</v>
      </c>
      <c r="S5" s="30">
        <v>0.2</v>
      </c>
      <c r="T5" s="31">
        <v>3.6</v>
      </c>
    </row>
    <row r="6" spans="1:20" ht="19.5" customHeight="1">
      <c r="A6" s="418"/>
      <c r="B6" s="541" t="s">
        <v>195</v>
      </c>
      <c r="C6" s="536"/>
      <c r="D6" s="536"/>
      <c r="E6" s="542"/>
      <c r="F6" s="22" t="s">
        <v>57</v>
      </c>
      <c r="G6" s="23"/>
      <c r="H6" s="94" t="s">
        <v>196</v>
      </c>
      <c r="I6" s="25">
        <v>250.44</v>
      </c>
      <c r="J6" s="26">
        <v>8.98</v>
      </c>
      <c r="K6" s="27">
        <v>12.06</v>
      </c>
      <c r="L6" s="28">
        <v>51.5</v>
      </c>
      <c r="M6" s="40">
        <v>38.67</v>
      </c>
      <c r="N6" s="41">
        <v>9</v>
      </c>
      <c r="O6" s="41">
        <v>83</v>
      </c>
      <c r="P6" s="42">
        <v>0.8</v>
      </c>
      <c r="Q6" s="43">
        <v>0.12</v>
      </c>
      <c r="R6" s="41">
        <v>0</v>
      </c>
      <c r="S6" s="41">
        <v>0.03</v>
      </c>
      <c r="T6" s="42">
        <v>0.17</v>
      </c>
    </row>
    <row r="7" spans="1:20" ht="19.5" customHeight="1">
      <c r="A7" s="418"/>
      <c r="B7" s="543" t="s">
        <v>312</v>
      </c>
      <c r="C7" s="410"/>
      <c r="D7" s="410"/>
      <c r="E7" s="403"/>
      <c r="F7" s="22" t="s">
        <v>197</v>
      </c>
      <c r="G7" s="23"/>
      <c r="H7" s="24" t="s">
        <v>96</v>
      </c>
      <c r="I7" s="25">
        <v>72</v>
      </c>
      <c r="J7" s="26">
        <v>4.6399999999999997</v>
      </c>
      <c r="K7" s="27">
        <v>5.91</v>
      </c>
      <c r="L7" s="125">
        <v>0</v>
      </c>
      <c r="M7" s="40">
        <v>128</v>
      </c>
      <c r="N7" s="41">
        <v>5</v>
      </c>
      <c r="O7" s="41">
        <v>100</v>
      </c>
      <c r="P7" s="42">
        <v>0.2</v>
      </c>
      <c r="Q7" s="43">
        <v>6.0000000000000001E-3</v>
      </c>
      <c r="R7" s="41">
        <v>0.14000000000000001</v>
      </c>
      <c r="S7" s="41">
        <v>5.1999999999999998E-2</v>
      </c>
      <c r="T7" s="42">
        <v>2.6</v>
      </c>
    </row>
    <row r="8" spans="1:20" ht="15.75" customHeight="1">
      <c r="A8" s="418"/>
      <c r="B8" s="409" t="s">
        <v>198</v>
      </c>
      <c r="C8" s="404"/>
      <c r="D8" s="404"/>
      <c r="E8" s="410"/>
      <c r="F8" s="22" t="s">
        <v>68</v>
      </c>
      <c r="G8" s="23"/>
      <c r="H8" s="24" t="s">
        <v>199</v>
      </c>
      <c r="I8" s="25">
        <v>138.4</v>
      </c>
      <c r="J8" s="26">
        <v>3.7</v>
      </c>
      <c r="K8" s="146">
        <v>2.6</v>
      </c>
      <c r="L8" s="28">
        <v>25.1</v>
      </c>
      <c r="M8" s="40">
        <v>127.99</v>
      </c>
      <c r="N8" s="41">
        <v>17.989999999999998</v>
      </c>
      <c r="O8" s="41">
        <v>119.66</v>
      </c>
      <c r="P8" s="42">
        <v>0.64</v>
      </c>
      <c r="Q8" s="43">
        <v>0.03</v>
      </c>
      <c r="R8" s="41">
        <v>0.38</v>
      </c>
      <c r="S8" s="41">
        <v>0.01</v>
      </c>
      <c r="T8" s="42">
        <v>0.02</v>
      </c>
    </row>
    <row r="9" spans="1:20" ht="15.75" customHeight="1" thickBot="1">
      <c r="A9" s="417"/>
      <c r="B9" s="39" t="s">
        <v>63</v>
      </c>
      <c r="C9" s="39"/>
      <c r="D9" s="39"/>
      <c r="E9" s="39"/>
      <c r="F9" s="22" t="s">
        <v>87</v>
      </c>
      <c r="G9" s="23"/>
      <c r="H9" s="24"/>
      <c r="I9" s="25">
        <v>58.8</v>
      </c>
      <c r="J9" s="26">
        <v>1.98</v>
      </c>
      <c r="K9" s="146">
        <v>0.25</v>
      </c>
      <c r="L9" s="28">
        <v>12.1</v>
      </c>
      <c r="M9" s="40"/>
      <c r="N9" s="41"/>
      <c r="O9" s="41"/>
      <c r="P9" s="42"/>
      <c r="Q9" s="43"/>
      <c r="R9" s="41"/>
      <c r="S9" s="41"/>
      <c r="T9" s="42"/>
    </row>
    <row r="10" spans="1:20" ht="13.5" thickBot="1">
      <c r="A10" s="522" t="s">
        <v>100</v>
      </c>
      <c r="B10" s="533"/>
      <c r="C10" s="533"/>
      <c r="D10" s="533"/>
      <c r="E10" s="533"/>
      <c r="F10" s="534"/>
      <c r="G10" s="127"/>
      <c r="H10" s="147"/>
      <c r="I10" s="190">
        <f t="shared" ref="I10:T10" si="0">SUM(I5:I8)</f>
        <v>663.6</v>
      </c>
      <c r="J10" s="129">
        <f t="shared" si="0"/>
        <v>27.07</v>
      </c>
      <c r="K10" s="130">
        <f t="shared" si="0"/>
        <v>30.94</v>
      </c>
      <c r="L10" s="93">
        <f t="shared" si="0"/>
        <v>78.45</v>
      </c>
      <c r="M10" s="131">
        <f t="shared" si="0"/>
        <v>366.82</v>
      </c>
      <c r="N10" s="132">
        <f t="shared" si="0"/>
        <v>43.19</v>
      </c>
      <c r="O10" s="132">
        <f t="shared" si="0"/>
        <v>460.69999999999993</v>
      </c>
      <c r="P10" s="133">
        <f t="shared" si="0"/>
        <v>3.4900000000000007</v>
      </c>
      <c r="Q10" s="131">
        <f t="shared" si="0"/>
        <v>0.22600000000000001</v>
      </c>
      <c r="R10" s="132">
        <f t="shared" si="0"/>
        <v>0.7</v>
      </c>
      <c r="S10" s="132">
        <f t="shared" si="0"/>
        <v>0.29200000000000004</v>
      </c>
      <c r="T10" s="134">
        <f t="shared" si="0"/>
        <v>6.39</v>
      </c>
    </row>
    <row r="11" spans="1:20" ht="15" customHeight="1">
      <c r="A11" s="400" t="s">
        <v>47</v>
      </c>
      <c r="B11" s="540" t="s">
        <v>324</v>
      </c>
      <c r="C11" s="431"/>
      <c r="D11" s="431"/>
      <c r="E11" s="536"/>
      <c r="F11" s="12" t="s">
        <v>49</v>
      </c>
      <c r="G11" s="140"/>
      <c r="H11" s="317" t="s">
        <v>325</v>
      </c>
      <c r="I11" s="34">
        <v>59.6</v>
      </c>
      <c r="J11" s="142">
        <v>1.3</v>
      </c>
      <c r="K11" s="143">
        <v>3.2</v>
      </c>
      <c r="L11" s="144">
        <v>1.9</v>
      </c>
      <c r="M11" s="29">
        <v>8.0500000000000007</v>
      </c>
      <c r="N11" s="38">
        <v>6</v>
      </c>
      <c r="O11" s="38">
        <v>37.729999999999997</v>
      </c>
      <c r="P11" s="37">
        <v>0.4</v>
      </c>
      <c r="Q11" s="124">
        <v>0</v>
      </c>
      <c r="R11" s="38">
        <v>18.8</v>
      </c>
      <c r="S11" s="38">
        <v>0</v>
      </c>
      <c r="T11" s="37">
        <v>4.5</v>
      </c>
    </row>
    <row r="12" spans="1:20" ht="14.25" customHeight="1">
      <c r="A12" s="401"/>
      <c r="B12" s="406" t="s">
        <v>200</v>
      </c>
      <c r="C12" s="407"/>
      <c r="D12" s="407"/>
      <c r="E12" s="408"/>
      <c r="F12" s="75" t="s">
        <v>52</v>
      </c>
      <c r="G12" s="13"/>
      <c r="H12" s="94" t="s">
        <v>201</v>
      </c>
      <c r="I12" s="15">
        <v>95.25</v>
      </c>
      <c r="J12" s="16">
        <v>1.59</v>
      </c>
      <c r="K12" s="35">
        <v>5</v>
      </c>
      <c r="L12" s="17">
        <v>9.15</v>
      </c>
      <c r="M12" s="29">
        <v>52.5</v>
      </c>
      <c r="N12" s="30">
        <v>35</v>
      </c>
      <c r="O12" s="30">
        <v>117.5</v>
      </c>
      <c r="P12" s="31">
        <v>1.9</v>
      </c>
      <c r="Q12" s="32">
        <v>0.16</v>
      </c>
      <c r="R12" s="30">
        <v>18.3</v>
      </c>
      <c r="S12" s="30">
        <v>0.37</v>
      </c>
      <c r="T12" s="31">
        <v>0.3</v>
      </c>
    </row>
    <row r="13" spans="1:20" ht="13.5" customHeight="1">
      <c r="A13" s="401"/>
      <c r="B13" s="409" t="s">
        <v>202</v>
      </c>
      <c r="C13" s="404"/>
      <c r="D13" s="404"/>
      <c r="E13" s="410"/>
      <c r="F13" s="22" t="s">
        <v>49</v>
      </c>
      <c r="G13" s="23"/>
      <c r="H13" s="79" t="s">
        <v>203</v>
      </c>
      <c r="I13" s="25">
        <v>198</v>
      </c>
      <c r="J13" s="26">
        <v>13.69</v>
      </c>
      <c r="K13" s="27">
        <v>11.7</v>
      </c>
      <c r="L13" s="28">
        <v>9.57</v>
      </c>
      <c r="M13" s="40">
        <v>119</v>
      </c>
      <c r="N13" s="41">
        <v>15</v>
      </c>
      <c r="O13" s="41">
        <v>214</v>
      </c>
      <c r="P13" s="42">
        <v>6</v>
      </c>
      <c r="Q13" s="43">
        <v>0.21</v>
      </c>
      <c r="R13" s="41">
        <v>25.5</v>
      </c>
      <c r="S13" s="41">
        <v>0.06</v>
      </c>
      <c r="T13" s="42">
        <v>4.3499999999999996</v>
      </c>
    </row>
    <row r="14" spans="1:20">
      <c r="A14" s="401"/>
      <c r="B14" s="409" t="s">
        <v>109</v>
      </c>
      <c r="C14" s="404"/>
      <c r="D14" s="404"/>
      <c r="E14" s="410"/>
      <c r="F14" s="22" t="s">
        <v>75</v>
      </c>
      <c r="G14" s="23"/>
      <c r="H14" s="24" t="s">
        <v>110</v>
      </c>
      <c r="I14" s="25">
        <v>212.6</v>
      </c>
      <c r="J14" s="26">
        <v>3.78</v>
      </c>
      <c r="K14" s="27">
        <v>11.26</v>
      </c>
      <c r="L14" s="28">
        <v>22.7</v>
      </c>
      <c r="M14" s="40">
        <v>21.2</v>
      </c>
      <c r="N14" s="41">
        <v>21.8</v>
      </c>
      <c r="O14" s="41">
        <v>79.900000000000006</v>
      </c>
      <c r="P14" s="42">
        <v>1.1000000000000001</v>
      </c>
      <c r="Q14" s="43">
        <v>0.02</v>
      </c>
      <c r="R14" s="41">
        <v>19.8</v>
      </c>
      <c r="S14" s="41">
        <v>0.05</v>
      </c>
      <c r="T14" s="42">
        <v>0.2</v>
      </c>
    </row>
    <row r="15" spans="1:20">
      <c r="A15" s="401"/>
      <c r="B15" s="409" t="s">
        <v>142</v>
      </c>
      <c r="C15" s="404"/>
      <c r="D15" s="404"/>
      <c r="E15" s="410"/>
      <c r="F15" s="22" t="s">
        <v>60</v>
      </c>
      <c r="G15" s="23"/>
      <c r="H15" s="24" t="s">
        <v>143</v>
      </c>
      <c r="I15" s="25">
        <v>132.80000000000001</v>
      </c>
      <c r="J15" s="26">
        <v>0.6</v>
      </c>
      <c r="K15" s="146">
        <v>0.1</v>
      </c>
      <c r="L15" s="28">
        <v>32.01</v>
      </c>
      <c r="M15" s="40">
        <v>32.5</v>
      </c>
      <c r="N15" s="41">
        <v>17.5</v>
      </c>
      <c r="O15" s="41">
        <v>23.4</v>
      </c>
      <c r="P15" s="42">
        <v>0.7</v>
      </c>
      <c r="Q15" s="43">
        <v>0.01</v>
      </c>
      <c r="R15" s="41">
        <v>0.7</v>
      </c>
      <c r="S15" s="41">
        <v>0</v>
      </c>
      <c r="T15" s="42">
        <v>0.1</v>
      </c>
    </row>
    <row r="16" spans="1:20">
      <c r="A16" s="401"/>
      <c r="B16" s="426" t="s">
        <v>44</v>
      </c>
      <c r="C16" s="404"/>
      <c r="D16" s="404"/>
      <c r="E16" s="405"/>
      <c r="F16" s="44" t="s">
        <v>62</v>
      </c>
      <c r="G16" s="45"/>
      <c r="H16" s="46"/>
      <c r="I16" s="47">
        <v>104.4</v>
      </c>
      <c r="J16" s="48">
        <v>3.96</v>
      </c>
      <c r="K16" s="49">
        <v>0.72</v>
      </c>
      <c r="L16" s="50">
        <v>20.04</v>
      </c>
      <c r="M16" s="51">
        <v>21</v>
      </c>
      <c r="N16" s="52">
        <v>28.2</v>
      </c>
      <c r="O16" s="52">
        <v>94.8</v>
      </c>
      <c r="P16" s="53">
        <v>2.34</v>
      </c>
      <c r="Q16" s="54">
        <v>0.1</v>
      </c>
      <c r="R16" s="52">
        <v>0</v>
      </c>
      <c r="S16" s="52">
        <v>0</v>
      </c>
      <c r="T16" s="53">
        <v>1.4</v>
      </c>
    </row>
    <row r="17" spans="1:20">
      <c r="A17" s="402"/>
      <c r="B17" s="427" t="s">
        <v>63</v>
      </c>
      <c r="C17" s="412"/>
      <c r="D17" s="412"/>
      <c r="E17" s="428"/>
      <c r="F17" s="80" t="s">
        <v>64</v>
      </c>
      <c r="G17" s="81"/>
      <c r="H17" s="46"/>
      <c r="I17" s="82">
        <v>117.5</v>
      </c>
      <c r="J17" s="83">
        <v>3.95</v>
      </c>
      <c r="K17" s="84">
        <v>0.5</v>
      </c>
      <c r="L17" s="85">
        <v>24.15</v>
      </c>
      <c r="M17" s="86">
        <v>11.5</v>
      </c>
      <c r="N17" s="87">
        <v>16.5</v>
      </c>
      <c r="O17" s="87">
        <v>43.5</v>
      </c>
      <c r="P17" s="88">
        <v>1</v>
      </c>
      <c r="Q17" s="89">
        <v>0.08</v>
      </c>
      <c r="R17" s="87">
        <v>0</v>
      </c>
      <c r="S17" s="87">
        <v>0</v>
      </c>
      <c r="T17" s="88">
        <v>0.65</v>
      </c>
    </row>
    <row r="18" spans="1:20">
      <c r="A18" s="392" t="s">
        <v>112</v>
      </c>
      <c r="B18" s="393"/>
      <c r="C18" s="393"/>
      <c r="D18" s="393"/>
      <c r="E18" s="393"/>
      <c r="F18" s="394"/>
      <c r="G18" s="81"/>
      <c r="H18" s="46"/>
      <c r="I18" s="90">
        <f t="shared" ref="I18:T18" si="1">SUM(I11:I17)</f>
        <v>920.15</v>
      </c>
      <c r="J18" s="91">
        <f t="shared" si="1"/>
        <v>28.87</v>
      </c>
      <c r="K18" s="92">
        <f t="shared" si="1"/>
        <v>32.479999999999997</v>
      </c>
      <c r="L18" s="60">
        <f t="shared" si="1"/>
        <v>119.52000000000001</v>
      </c>
      <c r="M18" s="61">
        <f t="shared" si="1"/>
        <v>265.75</v>
      </c>
      <c r="N18" s="62">
        <f t="shared" si="1"/>
        <v>140</v>
      </c>
      <c r="O18" s="62">
        <f t="shared" si="1"/>
        <v>610.82999999999993</v>
      </c>
      <c r="P18" s="63">
        <f t="shared" si="1"/>
        <v>13.44</v>
      </c>
      <c r="Q18" s="61">
        <f t="shared" si="1"/>
        <v>0.57999999999999996</v>
      </c>
      <c r="R18" s="62">
        <f t="shared" si="1"/>
        <v>83.100000000000009</v>
      </c>
      <c r="S18" s="62">
        <f t="shared" si="1"/>
        <v>0.48</v>
      </c>
      <c r="T18" s="64">
        <f t="shared" si="1"/>
        <v>11.499999999999998</v>
      </c>
    </row>
    <row r="19" spans="1:20">
      <c r="A19" s="539" t="s">
        <v>113</v>
      </c>
      <c r="B19" s="419" t="s">
        <v>77</v>
      </c>
      <c r="C19" s="404"/>
      <c r="D19" s="404"/>
      <c r="E19" s="420"/>
      <c r="F19" s="22" t="s">
        <v>98</v>
      </c>
      <c r="G19" s="23"/>
      <c r="H19" s="24" t="s">
        <v>204</v>
      </c>
      <c r="I19" s="25">
        <v>88.2</v>
      </c>
      <c r="J19" s="26">
        <v>0.68</v>
      </c>
      <c r="K19" s="27">
        <v>0.28000000000000003</v>
      </c>
      <c r="L19" s="28">
        <v>20.76</v>
      </c>
      <c r="M19" s="40">
        <v>21.34</v>
      </c>
      <c r="N19" s="41">
        <v>3.44</v>
      </c>
      <c r="O19" s="41">
        <v>3.44</v>
      </c>
      <c r="P19" s="42">
        <v>0.63</v>
      </c>
      <c r="Q19" s="43">
        <v>0.01</v>
      </c>
      <c r="R19" s="41">
        <v>100</v>
      </c>
      <c r="S19" s="87">
        <v>0.04</v>
      </c>
      <c r="T19" s="42">
        <v>0.2</v>
      </c>
    </row>
    <row r="20" spans="1:20" ht="13.5" thickBot="1">
      <c r="A20" s="537"/>
      <c r="B20" s="426" t="s">
        <v>355</v>
      </c>
      <c r="C20" s="404"/>
      <c r="D20" s="404"/>
      <c r="E20" s="405"/>
      <c r="F20" s="22" t="s">
        <v>232</v>
      </c>
      <c r="G20" s="23"/>
      <c r="H20" s="24" t="s">
        <v>168</v>
      </c>
      <c r="I20" s="25">
        <v>161.5</v>
      </c>
      <c r="J20" s="26">
        <v>0.40100000000000002</v>
      </c>
      <c r="K20" s="27">
        <v>0.40500000000000003</v>
      </c>
      <c r="L20" s="28">
        <v>39.06</v>
      </c>
      <c r="M20" s="40">
        <v>17.09</v>
      </c>
      <c r="N20" s="41">
        <v>9.11</v>
      </c>
      <c r="O20" s="41">
        <v>2.3159999999999998</v>
      </c>
      <c r="P20" s="42">
        <v>0.30399999999999999</v>
      </c>
      <c r="Q20" s="43">
        <v>0.03</v>
      </c>
      <c r="R20" s="41">
        <v>5.0599999999999996</v>
      </c>
      <c r="S20" s="41">
        <v>0.03</v>
      </c>
      <c r="T20" s="42">
        <v>0.20200000000000001</v>
      </c>
    </row>
    <row r="21" spans="1:20" ht="13.5" thickBot="1">
      <c r="A21" s="392" t="s">
        <v>117</v>
      </c>
      <c r="B21" s="393"/>
      <c r="C21" s="393"/>
      <c r="D21" s="393"/>
      <c r="E21" s="393"/>
      <c r="F21" s="394"/>
      <c r="G21" s="81"/>
      <c r="H21" s="46"/>
      <c r="I21" s="90">
        <f t="shared" ref="I21:T21" si="2">SUM(I19:I20)</f>
        <v>249.7</v>
      </c>
      <c r="J21" s="91">
        <f t="shared" si="2"/>
        <v>1.081</v>
      </c>
      <c r="K21" s="91">
        <f t="shared" si="2"/>
        <v>0.68500000000000005</v>
      </c>
      <c r="L21" s="60">
        <f t="shared" si="2"/>
        <v>59.820000000000007</v>
      </c>
      <c r="M21" s="61">
        <f t="shared" si="2"/>
        <v>38.43</v>
      </c>
      <c r="N21" s="62">
        <f t="shared" si="2"/>
        <v>12.549999999999999</v>
      </c>
      <c r="O21" s="62">
        <f t="shared" si="2"/>
        <v>5.7560000000000002</v>
      </c>
      <c r="P21" s="64">
        <f t="shared" si="2"/>
        <v>0.93399999999999994</v>
      </c>
      <c r="Q21" s="61">
        <f t="shared" si="2"/>
        <v>0.04</v>
      </c>
      <c r="R21" s="62">
        <f t="shared" si="2"/>
        <v>105.06</v>
      </c>
      <c r="S21" s="62">
        <f t="shared" si="2"/>
        <v>7.0000000000000007E-2</v>
      </c>
      <c r="T21" s="64">
        <f t="shared" si="2"/>
        <v>0.40200000000000002</v>
      </c>
    </row>
    <row r="22" spans="1:20" ht="12.75" customHeight="1">
      <c r="A22" s="429" t="s">
        <v>169</v>
      </c>
      <c r="B22" s="430" t="s">
        <v>206</v>
      </c>
      <c r="C22" s="431"/>
      <c r="D22" s="431"/>
      <c r="E22" s="432"/>
      <c r="F22" s="75" t="s">
        <v>36</v>
      </c>
      <c r="G22" s="13"/>
      <c r="H22" s="14" t="s">
        <v>207</v>
      </c>
      <c r="I22" s="15">
        <v>223</v>
      </c>
      <c r="J22" s="16">
        <v>14.32</v>
      </c>
      <c r="K22" s="35">
        <v>15.28</v>
      </c>
      <c r="L22" s="17">
        <v>7.02</v>
      </c>
      <c r="M22" s="29">
        <v>97</v>
      </c>
      <c r="N22" s="30">
        <v>9</v>
      </c>
      <c r="O22" s="30">
        <v>258</v>
      </c>
      <c r="P22" s="31">
        <v>1.4</v>
      </c>
      <c r="Q22" s="32">
        <v>0.1</v>
      </c>
      <c r="R22" s="30">
        <v>4</v>
      </c>
      <c r="S22" s="30">
        <v>0.24</v>
      </c>
      <c r="T22" s="31">
        <v>1.2</v>
      </c>
    </row>
    <row r="23" spans="1:20">
      <c r="A23" s="401"/>
      <c r="B23" s="406" t="s">
        <v>208</v>
      </c>
      <c r="C23" s="407"/>
      <c r="D23" s="407"/>
      <c r="E23" s="408"/>
      <c r="F23" s="75" t="s">
        <v>209</v>
      </c>
      <c r="G23" s="13"/>
      <c r="H23" s="14" t="s">
        <v>210</v>
      </c>
      <c r="I23" s="15">
        <v>221.18</v>
      </c>
      <c r="J23" s="16">
        <v>4.04</v>
      </c>
      <c r="K23" s="35">
        <v>10.8</v>
      </c>
      <c r="L23" s="17">
        <v>21</v>
      </c>
      <c r="M23" s="40">
        <v>95</v>
      </c>
      <c r="N23" s="41">
        <v>20.3</v>
      </c>
      <c r="O23" s="41">
        <v>106.2</v>
      </c>
      <c r="P23" s="42">
        <v>1.5</v>
      </c>
      <c r="Q23" s="43">
        <v>7.0000000000000007E-2</v>
      </c>
      <c r="R23" s="41">
        <v>2.7</v>
      </c>
      <c r="S23" s="41">
        <v>0.01</v>
      </c>
      <c r="T23" s="42">
        <v>4.2</v>
      </c>
    </row>
    <row r="24" spans="1:20" s="387" customFormat="1">
      <c r="A24" s="418"/>
      <c r="B24" s="426" t="s">
        <v>205</v>
      </c>
      <c r="C24" s="404"/>
      <c r="D24" s="404"/>
      <c r="E24" s="405"/>
      <c r="F24" s="22" t="s">
        <v>115</v>
      </c>
      <c r="G24" s="23"/>
      <c r="H24" s="24"/>
      <c r="I24" s="25">
        <v>121.6</v>
      </c>
      <c r="J24" s="26">
        <v>2.4</v>
      </c>
      <c r="K24" s="27">
        <v>2.6</v>
      </c>
      <c r="L24" s="28">
        <v>22.1</v>
      </c>
      <c r="M24" s="40">
        <v>16.899999999999999</v>
      </c>
      <c r="N24" s="41">
        <v>2.7</v>
      </c>
      <c r="O24" s="41">
        <v>24.8</v>
      </c>
      <c r="P24" s="42">
        <v>0.23</v>
      </c>
      <c r="Q24" s="43">
        <v>0.02</v>
      </c>
      <c r="R24" s="41">
        <v>0</v>
      </c>
      <c r="S24" s="41">
        <v>0.03</v>
      </c>
      <c r="T24" s="42">
        <v>0.01</v>
      </c>
    </row>
    <row r="25" spans="1:20" s="225" customFormat="1" ht="13.5" thickBot="1">
      <c r="A25" s="418"/>
      <c r="B25" s="288" t="s">
        <v>326</v>
      </c>
      <c r="C25" s="226"/>
      <c r="D25" s="226"/>
      <c r="E25" s="226"/>
      <c r="F25" s="375" t="s">
        <v>81</v>
      </c>
      <c r="G25" s="366"/>
      <c r="H25" s="147"/>
      <c r="I25" s="367">
        <v>71.67</v>
      </c>
      <c r="J25" s="368">
        <v>1.65</v>
      </c>
      <c r="K25" s="369">
        <v>0.4</v>
      </c>
      <c r="L25" s="370">
        <v>14.98</v>
      </c>
      <c r="M25" s="371">
        <v>38</v>
      </c>
      <c r="N25" s="372">
        <v>24</v>
      </c>
      <c r="O25" s="372">
        <v>32</v>
      </c>
      <c r="P25" s="373">
        <v>4.5999999999999996</v>
      </c>
      <c r="Q25" s="374">
        <v>0.04</v>
      </c>
      <c r="R25" s="372">
        <v>10</v>
      </c>
      <c r="S25" s="372">
        <v>0.04</v>
      </c>
      <c r="T25" s="373">
        <v>0.8</v>
      </c>
    </row>
    <row r="26" spans="1:20" ht="13.5" thickBot="1">
      <c r="A26" s="401"/>
      <c r="B26" s="426" t="s">
        <v>175</v>
      </c>
      <c r="C26" s="404"/>
      <c r="D26" s="404"/>
      <c r="E26" s="405"/>
      <c r="F26" s="65" t="s">
        <v>176</v>
      </c>
      <c r="G26" s="66"/>
      <c r="H26" s="67" t="s">
        <v>177</v>
      </c>
      <c r="I26" s="68">
        <v>62</v>
      </c>
      <c r="J26" s="69">
        <v>0.13</v>
      </c>
      <c r="K26" s="70">
        <v>0.02</v>
      </c>
      <c r="L26" s="71">
        <v>15.2</v>
      </c>
      <c r="M26" s="18">
        <v>14.2</v>
      </c>
      <c r="N26" s="19">
        <v>2.4</v>
      </c>
      <c r="O26" s="19">
        <v>4.4000000000000004</v>
      </c>
      <c r="P26" s="20">
        <v>0.36</v>
      </c>
      <c r="Q26" s="21">
        <v>0</v>
      </c>
      <c r="R26" s="19">
        <v>2.83</v>
      </c>
      <c r="S26" s="19">
        <v>0</v>
      </c>
      <c r="T26" s="20">
        <v>0.72</v>
      </c>
    </row>
    <row r="27" spans="1:20">
      <c r="A27" s="418"/>
      <c r="B27" s="411" t="s">
        <v>63</v>
      </c>
      <c r="C27" s="412"/>
      <c r="D27" s="412"/>
      <c r="E27" s="413"/>
      <c r="F27" s="80" t="s">
        <v>153</v>
      </c>
      <c r="G27" s="81"/>
      <c r="H27" s="46"/>
      <c r="I27" s="82">
        <v>176</v>
      </c>
      <c r="J27" s="83">
        <v>5.9</v>
      </c>
      <c r="K27" s="84">
        <v>0.75</v>
      </c>
      <c r="L27" s="85">
        <v>36.22</v>
      </c>
      <c r="M27" s="86">
        <v>17.25</v>
      </c>
      <c r="N27" s="87">
        <v>24.75</v>
      </c>
      <c r="O27" s="87">
        <v>65.25</v>
      </c>
      <c r="P27" s="88">
        <v>1.5</v>
      </c>
      <c r="Q27" s="89">
        <v>0.12</v>
      </c>
      <c r="R27" s="87">
        <v>0</v>
      </c>
      <c r="S27" s="87">
        <v>0</v>
      </c>
      <c r="T27" s="88">
        <v>0.97</v>
      </c>
    </row>
    <row r="28" spans="1:20">
      <c r="A28" s="392" t="s">
        <v>123</v>
      </c>
      <c r="B28" s="393"/>
      <c r="C28" s="393"/>
      <c r="D28" s="393"/>
      <c r="E28" s="393"/>
      <c r="F28" s="394"/>
      <c r="G28" s="55"/>
      <c r="H28" s="56"/>
      <c r="I28" s="99">
        <f t="shared" ref="I28:T28" si="3">SUM(I22:I27)</f>
        <v>875.44999999999993</v>
      </c>
      <c r="J28" s="58">
        <f t="shared" si="3"/>
        <v>28.439999999999998</v>
      </c>
      <c r="K28" s="58">
        <f t="shared" si="3"/>
        <v>29.849999999999998</v>
      </c>
      <c r="L28" s="58">
        <f t="shared" si="3"/>
        <v>116.52000000000001</v>
      </c>
      <c r="M28" s="145">
        <f t="shared" si="3"/>
        <v>278.35000000000002</v>
      </c>
      <c r="N28" s="145">
        <f t="shared" si="3"/>
        <v>83.15</v>
      </c>
      <c r="O28" s="145">
        <f t="shared" si="3"/>
        <v>490.65</v>
      </c>
      <c r="P28" s="64">
        <f t="shared" si="3"/>
        <v>9.59</v>
      </c>
      <c r="Q28" s="145">
        <f t="shared" si="3"/>
        <v>0.35</v>
      </c>
      <c r="R28" s="145">
        <f t="shared" si="3"/>
        <v>19.53</v>
      </c>
      <c r="S28" s="145">
        <f t="shared" si="3"/>
        <v>0.32</v>
      </c>
      <c r="T28" s="64">
        <f t="shared" si="3"/>
        <v>7.8999999999999995</v>
      </c>
    </row>
    <row r="29" spans="1:20">
      <c r="A29" s="400" t="s">
        <v>83</v>
      </c>
      <c r="B29" s="406" t="s">
        <v>84</v>
      </c>
      <c r="C29" s="407"/>
      <c r="D29" s="407"/>
      <c r="E29" s="408"/>
      <c r="F29" s="100" t="s">
        <v>85</v>
      </c>
      <c r="G29" s="97"/>
      <c r="H29" s="56" t="s">
        <v>86</v>
      </c>
      <c r="I29" s="101">
        <v>88</v>
      </c>
      <c r="J29" s="102">
        <v>5.0999999999999996</v>
      </c>
      <c r="K29" s="103">
        <v>4.4000000000000004</v>
      </c>
      <c r="L29" s="104">
        <v>3.52</v>
      </c>
      <c r="M29" s="105">
        <v>211.2</v>
      </c>
      <c r="N29" s="106">
        <v>24</v>
      </c>
      <c r="O29" s="106">
        <v>158</v>
      </c>
      <c r="P29" s="107">
        <v>0.18</v>
      </c>
      <c r="Q29" s="108">
        <v>7.0000000000000007E-2</v>
      </c>
      <c r="R29" s="106">
        <v>1.2</v>
      </c>
      <c r="S29" s="106">
        <v>0.04</v>
      </c>
      <c r="T29" s="63">
        <v>0.08</v>
      </c>
    </row>
    <row r="30" spans="1:20" ht="16.5" customHeight="1">
      <c r="A30" s="401"/>
      <c r="B30" s="403" t="s">
        <v>44</v>
      </c>
      <c r="C30" s="404"/>
      <c r="D30" s="404"/>
      <c r="E30" s="405"/>
      <c r="F30" s="44" t="s">
        <v>45</v>
      </c>
      <c r="G30" s="45"/>
      <c r="H30" s="46"/>
      <c r="I30" s="47">
        <v>52.2</v>
      </c>
      <c r="J30" s="48">
        <v>1.98</v>
      </c>
      <c r="K30" s="49">
        <v>0.36</v>
      </c>
      <c r="L30" s="50">
        <v>10</v>
      </c>
      <c r="M30" s="51">
        <v>10.5</v>
      </c>
      <c r="N30" s="52">
        <v>14.1</v>
      </c>
      <c r="O30" s="52">
        <v>47.4</v>
      </c>
      <c r="P30" s="53">
        <v>1.2</v>
      </c>
      <c r="Q30" s="54">
        <v>0.05</v>
      </c>
      <c r="R30" s="52">
        <v>0</v>
      </c>
      <c r="S30" s="41">
        <v>0</v>
      </c>
      <c r="T30" s="53">
        <v>0.7</v>
      </c>
    </row>
    <row r="31" spans="1:20" ht="17.25" customHeight="1">
      <c r="A31" s="402"/>
      <c r="B31" s="411" t="s">
        <v>63</v>
      </c>
      <c r="C31" s="412"/>
      <c r="D31" s="412"/>
      <c r="E31" s="413"/>
      <c r="F31" s="80" t="s">
        <v>87</v>
      </c>
      <c r="G31" s="81"/>
      <c r="H31" s="46"/>
      <c r="I31" s="82">
        <v>58.8</v>
      </c>
      <c r="J31" s="83">
        <v>1.98</v>
      </c>
      <c r="K31" s="84">
        <v>0.25</v>
      </c>
      <c r="L31" s="85">
        <v>12.1</v>
      </c>
      <c r="M31" s="86">
        <v>5.8</v>
      </c>
      <c r="N31" s="87">
        <v>8.3000000000000007</v>
      </c>
      <c r="O31" s="87">
        <v>21.7</v>
      </c>
      <c r="P31" s="88">
        <v>0.5</v>
      </c>
      <c r="Q31" s="89">
        <v>0.04</v>
      </c>
      <c r="R31" s="87">
        <v>0</v>
      </c>
      <c r="S31" s="87">
        <v>0</v>
      </c>
      <c r="T31" s="88">
        <v>0.32</v>
      </c>
    </row>
    <row r="32" spans="1:20">
      <c r="A32" s="392" t="s">
        <v>88</v>
      </c>
      <c r="B32" s="393"/>
      <c r="C32" s="393"/>
      <c r="D32" s="393"/>
      <c r="E32" s="393"/>
      <c r="F32" s="394"/>
      <c r="G32" s="97"/>
      <c r="H32" s="56"/>
      <c r="I32" s="99">
        <f t="shared" ref="I32:T32" si="4">I29+I30+I31</f>
        <v>199</v>
      </c>
      <c r="J32" s="99">
        <f t="shared" si="4"/>
        <v>9.06</v>
      </c>
      <c r="K32" s="99">
        <f t="shared" si="4"/>
        <v>5.0100000000000007</v>
      </c>
      <c r="L32" s="99">
        <f t="shared" si="4"/>
        <v>25.619999999999997</v>
      </c>
      <c r="M32" s="109">
        <f t="shared" si="4"/>
        <v>227.5</v>
      </c>
      <c r="N32" s="110">
        <f t="shared" si="4"/>
        <v>46.400000000000006</v>
      </c>
      <c r="O32" s="110">
        <f t="shared" si="4"/>
        <v>227.1</v>
      </c>
      <c r="P32" s="64">
        <f t="shared" si="4"/>
        <v>1.88</v>
      </c>
      <c r="Q32" s="109">
        <f t="shared" si="4"/>
        <v>0.16</v>
      </c>
      <c r="R32" s="110">
        <f t="shared" si="4"/>
        <v>1.2</v>
      </c>
      <c r="S32" s="110">
        <f t="shared" si="4"/>
        <v>0.04</v>
      </c>
      <c r="T32" s="64">
        <f t="shared" si="4"/>
        <v>1.0999999999999999</v>
      </c>
    </row>
    <row r="33" spans="1:20" ht="24.75" customHeight="1">
      <c r="A33" s="395" t="s">
        <v>89</v>
      </c>
      <c r="B33" s="396"/>
      <c r="C33" s="396"/>
      <c r="D33" s="396"/>
      <c r="E33" s="396"/>
      <c r="F33" s="397"/>
      <c r="G33" s="111">
        <f>SUM(G5:G32)</f>
        <v>0</v>
      </c>
      <c r="H33" s="112"/>
      <c r="I33" s="113">
        <f t="shared" ref="I33:T33" si="5">I10+I18+I21+I28+I32</f>
        <v>2907.9</v>
      </c>
      <c r="J33" s="113">
        <f t="shared" si="5"/>
        <v>94.521000000000001</v>
      </c>
      <c r="K33" s="113">
        <f t="shared" si="5"/>
        <v>98.965000000000003</v>
      </c>
      <c r="L33" s="113">
        <f t="shared" si="5"/>
        <v>399.93000000000006</v>
      </c>
      <c r="M33" s="114">
        <f t="shared" si="5"/>
        <v>1176.8499999999999</v>
      </c>
      <c r="N33" s="115">
        <f t="shared" si="5"/>
        <v>325.28999999999996</v>
      </c>
      <c r="O33" s="115">
        <f t="shared" si="5"/>
        <v>1795.0359999999996</v>
      </c>
      <c r="P33" s="116">
        <f t="shared" si="5"/>
        <v>29.334</v>
      </c>
      <c r="Q33" s="114">
        <f t="shared" si="5"/>
        <v>1.3559999999999999</v>
      </c>
      <c r="R33" s="115">
        <f t="shared" si="5"/>
        <v>209.59</v>
      </c>
      <c r="S33" s="115">
        <f t="shared" si="5"/>
        <v>1.2020000000000002</v>
      </c>
      <c r="T33" s="116">
        <f t="shared" si="5"/>
        <v>27.291999999999998</v>
      </c>
    </row>
    <row r="34" spans="1:20" ht="15">
      <c r="A34" s="117"/>
      <c r="B34" s="117"/>
      <c r="C34" s="117"/>
      <c r="D34" s="117"/>
      <c r="E34" s="117"/>
      <c r="F34" s="117"/>
      <c r="G34" s="118"/>
      <c r="H34" s="398" t="s">
        <v>211</v>
      </c>
      <c r="I34" s="399"/>
      <c r="J34" s="119">
        <f>J33/(L33/4)</f>
        <v>0.94537544070212276</v>
      </c>
      <c r="K34" s="120">
        <v>1</v>
      </c>
      <c r="L34" s="121">
        <v>4</v>
      </c>
    </row>
    <row r="35" spans="1:20" ht="15">
      <c r="A35" s="122"/>
      <c r="B35" s="122"/>
      <c r="C35" s="122"/>
      <c r="D35" s="122"/>
      <c r="E35" s="122"/>
      <c r="F35" s="122"/>
      <c r="G35" s="123"/>
      <c r="H35" s="122"/>
      <c r="I35" s="123"/>
      <c r="J35" s="123"/>
      <c r="K35" s="123"/>
      <c r="L35" s="123"/>
    </row>
    <row r="36" spans="1:20" ht="15">
      <c r="A36" s="122"/>
      <c r="B36" s="122"/>
      <c r="C36" s="122"/>
      <c r="D36" s="122"/>
      <c r="E36" s="122"/>
      <c r="F36" s="122"/>
      <c r="G36" s="123"/>
      <c r="H36" s="122"/>
      <c r="I36" s="123"/>
      <c r="J36" s="123"/>
      <c r="K36" s="123"/>
      <c r="L36" s="123"/>
    </row>
  </sheetData>
  <mergeCells count="42">
    <mergeCell ref="A1:T1"/>
    <mergeCell ref="Q2:T2"/>
    <mergeCell ref="M2:P2"/>
    <mergeCell ref="A4:T4"/>
    <mergeCell ref="J2:L2"/>
    <mergeCell ref="I2:I3"/>
    <mergeCell ref="H2:H3"/>
    <mergeCell ref="F2:F3"/>
    <mergeCell ref="A2:E3"/>
    <mergeCell ref="B5:E5"/>
    <mergeCell ref="B6:E6"/>
    <mergeCell ref="B7:E7"/>
    <mergeCell ref="B8:E8"/>
    <mergeCell ref="A5:A9"/>
    <mergeCell ref="A10:F10"/>
    <mergeCell ref="B11:E11"/>
    <mergeCell ref="B12:E12"/>
    <mergeCell ref="B13:E13"/>
    <mergeCell ref="B14:E14"/>
    <mergeCell ref="A19:A20"/>
    <mergeCell ref="B19:E19"/>
    <mergeCell ref="B20:E20"/>
    <mergeCell ref="A21:F21"/>
    <mergeCell ref="B15:E15"/>
    <mergeCell ref="B16:E16"/>
    <mergeCell ref="B17:E17"/>
    <mergeCell ref="A11:A17"/>
    <mergeCell ref="A18:F18"/>
    <mergeCell ref="B22:E22"/>
    <mergeCell ref="A22:A27"/>
    <mergeCell ref="B23:E23"/>
    <mergeCell ref="B26:E26"/>
    <mergeCell ref="B27:E27"/>
    <mergeCell ref="B24:E24"/>
    <mergeCell ref="A28:F28"/>
    <mergeCell ref="B29:E29"/>
    <mergeCell ref="H34:I34"/>
    <mergeCell ref="A29:A31"/>
    <mergeCell ref="A33:F33"/>
    <mergeCell ref="A32:F32"/>
    <mergeCell ref="B30:E30"/>
    <mergeCell ref="B31:E31"/>
  </mergeCells>
  <pageMargins left="0" right="0" top="0" bottom="0" header="0.51180553436279297" footer="0.51180553436279297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F11" sqref="A11:XFD11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2" style="2" customWidth="1"/>
    <col min="6" max="6" width="9.42578125" style="2" customWidth="1"/>
    <col min="7" max="7" width="9.7109375" style="2" hidden="1" customWidth="1"/>
    <col min="8" max="8" width="7.5703125" style="2" customWidth="1"/>
    <col min="9" max="9" width="16" style="2" customWidth="1"/>
    <col min="10" max="11" width="9.140625" style="2" customWidth="1"/>
    <col min="12" max="12" width="11.140625" style="2" customWidth="1"/>
    <col min="13" max="15" width="7" style="2" customWidth="1"/>
    <col min="16" max="16" width="5.42578125" style="2" customWidth="1"/>
    <col min="17" max="17" width="5.7109375" style="2" customWidth="1"/>
    <col min="18" max="19" width="6.140625" style="2" customWidth="1"/>
    <col min="20" max="20" width="5.4257812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212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5" customHeight="1">
      <c r="A5" s="519" t="s">
        <v>31</v>
      </c>
      <c r="B5" s="430" t="s">
        <v>38</v>
      </c>
      <c r="C5" s="431"/>
      <c r="D5" s="431"/>
      <c r="E5" s="432"/>
      <c r="F5" s="12" t="s">
        <v>39</v>
      </c>
      <c r="G5" s="13"/>
      <c r="H5" s="14" t="s">
        <v>40</v>
      </c>
      <c r="I5" s="34">
        <v>124.95</v>
      </c>
      <c r="J5" s="16">
        <v>1.99</v>
      </c>
      <c r="K5" s="35">
        <v>7.5</v>
      </c>
      <c r="L5" s="17">
        <v>12.21</v>
      </c>
      <c r="M5" s="36">
        <v>8.4</v>
      </c>
      <c r="N5" s="36">
        <v>1</v>
      </c>
      <c r="O5" s="36">
        <v>20.5</v>
      </c>
      <c r="P5" s="37">
        <v>0.33</v>
      </c>
      <c r="Q5" s="37">
        <v>3.3000000000000002E-2</v>
      </c>
      <c r="R5" s="38">
        <v>0</v>
      </c>
      <c r="S5" s="38">
        <v>0.04</v>
      </c>
      <c r="T5" s="37">
        <v>0.4</v>
      </c>
    </row>
    <row r="6" spans="1:20" ht="16.5" customHeight="1">
      <c r="A6" s="401"/>
      <c r="B6" s="409" t="s">
        <v>41</v>
      </c>
      <c r="C6" s="404"/>
      <c r="D6" s="404"/>
      <c r="E6" s="410"/>
      <c r="F6" s="22" t="s">
        <v>42</v>
      </c>
      <c r="G6" s="23"/>
      <c r="H6" s="24" t="s">
        <v>43</v>
      </c>
      <c r="I6" s="25">
        <v>81</v>
      </c>
      <c r="J6" s="26">
        <v>1.52</v>
      </c>
      <c r="K6" s="27">
        <v>1.35</v>
      </c>
      <c r="L6" s="28">
        <v>15.9</v>
      </c>
      <c r="M6" s="40">
        <v>126.6</v>
      </c>
      <c r="N6" s="41">
        <v>11</v>
      </c>
      <c r="O6" s="41">
        <v>92.8</v>
      </c>
      <c r="P6" s="42">
        <v>0.41</v>
      </c>
      <c r="Q6" s="43">
        <v>0.04</v>
      </c>
      <c r="R6" s="41">
        <v>1.33</v>
      </c>
      <c r="S6" s="41">
        <v>0.01</v>
      </c>
      <c r="T6" s="42">
        <v>0</v>
      </c>
    </row>
    <row r="7" spans="1:20" ht="17.25" customHeight="1">
      <c r="A7" s="401"/>
      <c r="B7" s="430" t="s">
        <v>92</v>
      </c>
      <c r="C7" s="431"/>
      <c r="D7" s="431"/>
      <c r="E7" s="432"/>
      <c r="F7" s="12" t="s">
        <v>57</v>
      </c>
      <c r="G7" s="13"/>
      <c r="H7" s="14" t="s">
        <v>93</v>
      </c>
      <c r="I7" s="34">
        <v>303</v>
      </c>
      <c r="J7" s="16">
        <v>8.31</v>
      </c>
      <c r="K7" s="35">
        <v>13.12</v>
      </c>
      <c r="L7" s="17">
        <v>37.630000000000003</v>
      </c>
      <c r="M7" s="36">
        <v>111.6</v>
      </c>
      <c r="N7" s="38">
        <v>10.82</v>
      </c>
      <c r="O7" s="38">
        <v>234.9</v>
      </c>
      <c r="P7" s="37">
        <v>1.73</v>
      </c>
      <c r="Q7" s="124">
        <v>0.18</v>
      </c>
      <c r="R7" s="38">
        <v>0.96</v>
      </c>
      <c r="S7" s="38">
        <v>0.05</v>
      </c>
      <c r="T7" s="37">
        <v>0.2</v>
      </c>
    </row>
    <row r="8" spans="1:20" ht="17.25" customHeight="1">
      <c r="A8" s="401"/>
      <c r="B8" s="426" t="s">
        <v>44</v>
      </c>
      <c r="C8" s="404"/>
      <c r="D8" s="404"/>
      <c r="E8" s="405"/>
      <c r="F8" s="44" t="s">
        <v>45</v>
      </c>
      <c r="G8" s="45"/>
      <c r="H8" s="46"/>
      <c r="I8" s="47">
        <v>52.2</v>
      </c>
      <c r="J8" s="48">
        <v>1.98</v>
      </c>
      <c r="K8" s="49">
        <v>0.36</v>
      </c>
      <c r="L8" s="50">
        <v>10</v>
      </c>
      <c r="M8" s="51">
        <v>10.5</v>
      </c>
      <c r="N8" s="52">
        <v>14.1</v>
      </c>
      <c r="O8" s="52">
        <v>47.4</v>
      </c>
      <c r="P8" s="53">
        <v>1.2</v>
      </c>
      <c r="Q8" s="54">
        <v>0.05</v>
      </c>
      <c r="R8" s="52">
        <v>0</v>
      </c>
      <c r="S8" s="41">
        <v>0</v>
      </c>
      <c r="T8" s="53">
        <v>0.7</v>
      </c>
    </row>
    <row r="9" spans="1:20" ht="17.25" customHeight="1">
      <c r="A9" s="418"/>
      <c r="B9" s="411" t="s">
        <v>213</v>
      </c>
      <c r="C9" s="412"/>
      <c r="D9" s="412"/>
      <c r="E9" s="413"/>
      <c r="F9" s="80" t="s">
        <v>49</v>
      </c>
      <c r="G9" s="81"/>
      <c r="H9" s="46" t="s">
        <v>214</v>
      </c>
      <c r="I9" s="82">
        <v>95.3</v>
      </c>
      <c r="J9" s="83">
        <v>1.26</v>
      </c>
      <c r="K9" s="84">
        <v>0.13</v>
      </c>
      <c r="L9" s="85">
        <v>22.28</v>
      </c>
      <c r="M9" s="86">
        <v>5.8</v>
      </c>
      <c r="N9" s="87">
        <v>8.3000000000000007</v>
      </c>
      <c r="O9" s="87">
        <v>21.7</v>
      </c>
      <c r="P9" s="88">
        <v>0.5</v>
      </c>
      <c r="Q9" s="89">
        <v>0.04</v>
      </c>
      <c r="R9" s="87">
        <v>0</v>
      </c>
      <c r="S9" s="87">
        <v>0</v>
      </c>
      <c r="T9" s="88">
        <v>0.32</v>
      </c>
    </row>
    <row r="10" spans="1:20">
      <c r="A10" s="392" t="s">
        <v>100</v>
      </c>
      <c r="B10" s="393"/>
      <c r="C10" s="393"/>
      <c r="D10" s="393"/>
      <c r="E10" s="393"/>
      <c r="F10" s="394"/>
      <c r="G10" s="127"/>
      <c r="H10" s="147"/>
      <c r="I10" s="190">
        <f t="shared" ref="I10:T10" si="0">SUM(I5:I9)</f>
        <v>656.44999999999993</v>
      </c>
      <c r="J10" s="129">
        <f t="shared" si="0"/>
        <v>15.06</v>
      </c>
      <c r="K10" s="130">
        <f t="shared" si="0"/>
        <v>22.459999999999997</v>
      </c>
      <c r="L10" s="93">
        <f t="shared" si="0"/>
        <v>98.02000000000001</v>
      </c>
      <c r="M10" s="131">
        <f t="shared" si="0"/>
        <v>262.90000000000003</v>
      </c>
      <c r="N10" s="132">
        <f t="shared" si="0"/>
        <v>45.22</v>
      </c>
      <c r="O10" s="132">
        <f t="shared" si="0"/>
        <v>417.29999999999995</v>
      </c>
      <c r="P10" s="133">
        <f t="shared" si="0"/>
        <v>4.17</v>
      </c>
      <c r="Q10" s="131">
        <f t="shared" si="0"/>
        <v>0.34299999999999997</v>
      </c>
      <c r="R10" s="132">
        <f t="shared" si="0"/>
        <v>2.29</v>
      </c>
      <c r="S10" s="132">
        <f t="shared" si="0"/>
        <v>0.1</v>
      </c>
      <c r="T10" s="134">
        <f t="shared" si="0"/>
        <v>1.62</v>
      </c>
    </row>
    <row r="11" spans="1:20">
      <c r="A11" s="400" t="s">
        <v>47</v>
      </c>
      <c r="B11" s="426" t="s">
        <v>356</v>
      </c>
      <c r="C11" s="404"/>
      <c r="D11" s="404"/>
      <c r="E11" s="405"/>
      <c r="F11" s="22" t="s">
        <v>49</v>
      </c>
      <c r="G11" s="23"/>
      <c r="H11" s="24" t="s">
        <v>361</v>
      </c>
      <c r="I11" s="68">
        <v>125.1</v>
      </c>
      <c r="J11" s="126">
        <v>1.4</v>
      </c>
      <c r="K11" s="70">
        <v>10.039999999999999</v>
      </c>
      <c r="L11" s="151">
        <v>7.29</v>
      </c>
      <c r="M11" s="29">
        <v>31.24</v>
      </c>
      <c r="N11" s="38">
        <v>19.53</v>
      </c>
      <c r="O11" s="38">
        <v>0.82799999999999996</v>
      </c>
      <c r="P11" s="37">
        <v>0.47</v>
      </c>
      <c r="Q11" s="124">
        <v>0.04</v>
      </c>
      <c r="R11" s="38">
        <v>9.6300000000000008</v>
      </c>
      <c r="S11" s="38">
        <v>0</v>
      </c>
      <c r="T11" s="37">
        <v>4.5</v>
      </c>
    </row>
    <row r="12" spans="1:20" ht="15" customHeight="1">
      <c r="A12" s="401"/>
      <c r="B12" s="406" t="s">
        <v>216</v>
      </c>
      <c r="C12" s="407"/>
      <c r="D12" s="407"/>
      <c r="E12" s="408"/>
      <c r="F12" s="75" t="s">
        <v>52</v>
      </c>
      <c r="G12" s="13"/>
      <c r="H12" s="94" t="s">
        <v>217</v>
      </c>
      <c r="I12" s="15">
        <v>114</v>
      </c>
      <c r="J12" s="16">
        <v>2.2999999999999998</v>
      </c>
      <c r="K12" s="35">
        <v>2.75</v>
      </c>
      <c r="L12" s="17">
        <v>16.899999999999999</v>
      </c>
      <c r="M12" s="29">
        <v>57.5</v>
      </c>
      <c r="N12" s="30">
        <v>9</v>
      </c>
      <c r="O12" s="30">
        <v>84</v>
      </c>
      <c r="P12" s="31">
        <v>1.1000000000000001</v>
      </c>
      <c r="Q12" s="32">
        <v>0.12</v>
      </c>
      <c r="R12" s="30">
        <v>12</v>
      </c>
      <c r="S12" s="30">
        <v>0.4</v>
      </c>
      <c r="T12" s="31">
        <v>0.7</v>
      </c>
    </row>
    <row r="13" spans="1:20">
      <c r="A13" s="401"/>
      <c r="B13" s="414" t="s">
        <v>218</v>
      </c>
      <c r="C13" s="415"/>
      <c r="D13" s="415"/>
      <c r="E13" s="416"/>
      <c r="F13" s="75" t="s">
        <v>219</v>
      </c>
      <c r="G13" s="13"/>
      <c r="H13" s="14" t="s">
        <v>220</v>
      </c>
      <c r="I13" s="15">
        <v>234</v>
      </c>
      <c r="J13" s="16">
        <v>18.7</v>
      </c>
      <c r="K13" s="35">
        <v>21.6</v>
      </c>
      <c r="L13" s="17">
        <v>3.7</v>
      </c>
      <c r="M13" s="29">
        <v>18.2</v>
      </c>
      <c r="N13" s="30">
        <v>22</v>
      </c>
      <c r="O13" s="30">
        <v>217</v>
      </c>
      <c r="P13" s="31">
        <v>5.6</v>
      </c>
      <c r="Q13" s="32">
        <v>0.19</v>
      </c>
      <c r="R13" s="30">
        <v>12.6</v>
      </c>
      <c r="S13" s="30">
        <v>0.02</v>
      </c>
      <c r="T13" s="31">
        <v>14.8</v>
      </c>
    </row>
    <row r="14" spans="1:20">
      <c r="A14" s="401"/>
      <c r="B14" s="426" t="s">
        <v>151</v>
      </c>
      <c r="C14" s="404"/>
      <c r="D14" s="404"/>
      <c r="E14" s="405"/>
      <c r="F14" s="22" t="s">
        <v>85</v>
      </c>
      <c r="G14" s="23"/>
      <c r="H14" s="24" t="s">
        <v>152</v>
      </c>
      <c r="I14" s="25">
        <v>187.56</v>
      </c>
      <c r="J14" s="26">
        <v>6.79</v>
      </c>
      <c r="K14" s="27">
        <v>0.8</v>
      </c>
      <c r="L14" s="28">
        <v>38.299999999999997</v>
      </c>
      <c r="M14" s="40">
        <v>5.83</v>
      </c>
      <c r="N14" s="41">
        <v>15</v>
      </c>
      <c r="O14" s="41">
        <v>78</v>
      </c>
      <c r="P14" s="42">
        <v>0.6</v>
      </c>
      <c r="Q14" s="43">
        <v>0.03</v>
      </c>
      <c r="R14" s="41">
        <v>0</v>
      </c>
      <c r="S14" s="41">
        <v>0.03</v>
      </c>
      <c r="T14" s="42">
        <v>0.3</v>
      </c>
    </row>
    <row r="15" spans="1:20">
      <c r="A15" s="401"/>
      <c r="B15" s="409" t="s">
        <v>59</v>
      </c>
      <c r="C15" s="404"/>
      <c r="D15" s="404"/>
      <c r="E15" s="410"/>
      <c r="F15" s="22" t="s">
        <v>60</v>
      </c>
      <c r="G15" s="23"/>
      <c r="H15" s="24" t="s">
        <v>61</v>
      </c>
      <c r="I15" s="25">
        <v>114.8</v>
      </c>
      <c r="J15" s="26">
        <v>0.78</v>
      </c>
      <c r="K15" s="27">
        <v>0.05</v>
      </c>
      <c r="L15" s="28">
        <v>27.63</v>
      </c>
      <c r="M15" s="40">
        <v>32.32</v>
      </c>
      <c r="N15" s="41">
        <v>5.56</v>
      </c>
      <c r="O15" s="41">
        <v>21.9</v>
      </c>
      <c r="P15" s="42">
        <v>0.48</v>
      </c>
      <c r="Q15" s="43">
        <v>0.02</v>
      </c>
      <c r="R15" s="41">
        <v>0.6</v>
      </c>
      <c r="S15" s="41">
        <v>0</v>
      </c>
      <c r="T15" s="42">
        <v>0.1</v>
      </c>
    </row>
    <row r="16" spans="1:20">
      <c r="A16" s="401"/>
      <c r="B16" s="426" t="s">
        <v>44</v>
      </c>
      <c r="C16" s="404"/>
      <c r="D16" s="404"/>
      <c r="E16" s="405"/>
      <c r="F16" s="44" t="s">
        <v>62</v>
      </c>
      <c r="G16" s="45"/>
      <c r="H16" s="46"/>
      <c r="I16" s="47">
        <v>104.4</v>
      </c>
      <c r="J16" s="48">
        <v>3.96</v>
      </c>
      <c r="K16" s="49">
        <v>0.72</v>
      </c>
      <c r="L16" s="50">
        <v>20.04</v>
      </c>
      <c r="M16" s="51">
        <v>21</v>
      </c>
      <c r="N16" s="52">
        <v>28.2</v>
      </c>
      <c r="O16" s="52">
        <v>94.8</v>
      </c>
      <c r="P16" s="53">
        <v>2.34</v>
      </c>
      <c r="Q16" s="54">
        <v>0.1</v>
      </c>
      <c r="R16" s="52">
        <v>0</v>
      </c>
      <c r="S16" s="52">
        <v>0</v>
      </c>
      <c r="T16" s="53">
        <v>1.4</v>
      </c>
    </row>
    <row r="17" spans="1:20">
      <c r="A17" s="402"/>
      <c r="B17" s="427" t="s">
        <v>63</v>
      </c>
      <c r="C17" s="412"/>
      <c r="D17" s="412"/>
      <c r="E17" s="428"/>
      <c r="F17" s="80" t="s">
        <v>64</v>
      </c>
      <c r="G17" s="81"/>
      <c r="H17" s="46"/>
      <c r="I17" s="82">
        <v>117.5</v>
      </c>
      <c r="J17" s="83">
        <v>3.95</v>
      </c>
      <c r="K17" s="84">
        <v>0.5</v>
      </c>
      <c r="L17" s="85">
        <v>24.15</v>
      </c>
      <c r="M17" s="86">
        <v>11.5</v>
      </c>
      <c r="N17" s="87">
        <v>16.5</v>
      </c>
      <c r="O17" s="87">
        <v>43.5</v>
      </c>
      <c r="P17" s="88">
        <v>1</v>
      </c>
      <c r="Q17" s="89">
        <v>0.08</v>
      </c>
      <c r="R17" s="87">
        <v>0</v>
      </c>
      <c r="S17" s="87">
        <v>0</v>
      </c>
      <c r="T17" s="88">
        <v>0.65</v>
      </c>
    </row>
    <row r="18" spans="1:20">
      <c r="A18" s="392" t="s">
        <v>112</v>
      </c>
      <c r="B18" s="393"/>
      <c r="C18" s="393"/>
      <c r="D18" s="393"/>
      <c r="E18" s="393"/>
      <c r="F18" s="394"/>
      <c r="G18" s="81"/>
      <c r="H18" s="46"/>
      <c r="I18" s="90">
        <f t="shared" ref="I18:T18" si="1">SUM(I11:I17)</f>
        <v>997.36</v>
      </c>
      <c r="J18" s="91">
        <f t="shared" si="1"/>
        <v>37.880000000000003</v>
      </c>
      <c r="K18" s="92">
        <f t="shared" si="1"/>
        <v>36.459999999999994</v>
      </c>
      <c r="L18" s="60">
        <f t="shared" si="1"/>
        <v>138.01</v>
      </c>
      <c r="M18" s="61">
        <f t="shared" si="1"/>
        <v>177.59</v>
      </c>
      <c r="N18" s="62">
        <f t="shared" si="1"/>
        <v>115.79</v>
      </c>
      <c r="O18" s="62">
        <f t="shared" si="1"/>
        <v>540.02800000000002</v>
      </c>
      <c r="P18" s="63">
        <f t="shared" si="1"/>
        <v>11.59</v>
      </c>
      <c r="Q18" s="61">
        <f t="shared" si="1"/>
        <v>0.57999999999999996</v>
      </c>
      <c r="R18" s="62">
        <f t="shared" si="1"/>
        <v>34.830000000000005</v>
      </c>
      <c r="S18" s="62">
        <f t="shared" si="1"/>
        <v>0.45000000000000007</v>
      </c>
      <c r="T18" s="64">
        <f t="shared" si="1"/>
        <v>22.45</v>
      </c>
    </row>
    <row r="19" spans="1:20">
      <c r="A19" s="519" t="s">
        <v>66</v>
      </c>
      <c r="B19" s="414" t="s">
        <v>221</v>
      </c>
      <c r="C19" s="415"/>
      <c r="D19" s="415"/>
      <c r="E19" s="416"/>
      <c r="F19" s="22" t="s">
        <v>145</v>
      </c>
      <c r="G19" s="23"/>
      <c r="H19" s="24" t="s">
        <v>222</v>
      </c>
      <c r="I19" s="25">
        <v>393.5</v>
      </c>
      <c r="J19" s="26">
        <v>19.399999999999999</v>
      </c>
      <c r="K19" s="27">
        <v>15.2</v>
      </c>
      <c r="L19" s="28">
        <v>49.7</v>
      </c>
      <c r="M19" s="198">
        <v>135.1</v>
      </c>
      <c r="N19" s="41">
        <v>25</v>
      </c>
      <c r="O19" s="41">
        <v>177.4</v>
      </c>
      <c r="P19" s="42">
        <v>0.7</v>
      </c>
      <c r="Q19" s="43">
        <v>0.09</v>
      </c>
      <c r="R19" s="41">
        <v>0.7</v>
      </c>
      <c r="S19" s="41">
        <v>0.09</v>
      </c>
      <c r="T19" s="42">
        <v>0.01</v>
      </c>
    </row>
    <row r="20" spans="1:20">
      <c r="A20" s="418"/>
      <c r="B20" s="409" t="s">
        <v>67</v>
      </c>
      <c r="C20" s="404"/>
      <c r="D20" s="404"/>
      <c r="E20" s="410"/>
      <c r="F20" s="22" t="s">
        <v>68</v>
      </c>
      <c r="G20" s="23"/>
      <c r="H20" s="24"/>
      <c r="I20" s="25">
        <v>118</v>
      </c>
      <c r="J20" s="26">
        <v>5.6</v>
      </c>
      <c r="K20" s="27">
        <v>6.4</v>
      </c>
      <c r="L20" s="28">
        <v>9.4</v>
      </c>
      <c r="M20" s="40">
        <v>192</v>
      </c>
      <c r="N20" s="41">
        <v>26</v>
      </c>
      <c r="O20" s="41">
        <v>154</v>
      </c>
      <c r="P20" s="42">
        <v>1</v>
      </c>
      <c r="Q20" s="43">
        <v>0.2</v>
      </c>
      <c r="R20" s="41">
        <v>12</v>
      </c>
      <c r="S20" s="41">
        <v>0.12</v>
      </c>
      <c r="T20" s="42">
        <v>0</v>
      </c>
    </row>
    <row r="21" spans="1:20">
      <c r="A21" s="392" t="s">
        <v>117</v>
      </c>
      <c r="B21" s="393"/>
      <c r="C21" s="393"/>
      <c r="D21" s="393"/>
      <c r="E21" s="393"/>
      <c r="F21" s="394"/>
      <c r="G21" s="81"/>
      <c r="H21" s="46"/>
      <c r="I21" s="90">
        <f t="shared" ref="I21:T21" si="2">SUM(I19:I20)</f>
        <v>511.5</v>
      </c>
      <c r="J21" s="91">
        <f t="shared" si="2"/>
        <v>25</v>
      </c>
      <c r="K21" s="92">
        <f t="shared" si="2"/>
        <v>21.6</v>
      </c>
      <c r="L21" s="60">
        <f t="shared" si="2"/>
        <v>59.1</v>
      </c>
      <c r="M21" s="61">
        <f t="shared" si="2"/>
        <v>327.10000000000002</v>
      </c>
      <c r="N21" s="62">
        <f t="shared" si="2"/>
        <v>51</v>
      </c>
      <c r="O21" s="62">
        <f t="shared" si="2"/>
        <v>331.4</v>
      </c>
      <c r="P21" s="64">
        <f t="shared" si="2"/>
        <v>1.7</v>
      </c>
      <c r="Q21" s="61">
        <f t="shared" si="2"/>
        <v>0.29000000000000004</v>
      </c>
      <c r="R21" s="62">
        <f t="shared" si="2"/>
        <v>12.7</v>
      </c>
      <c r="S21" s="62">
        <f t="shared" si="2"/>
        <v>0.21</v>
      </c>
      <c r="T21" s="64">
        <f t="shared" si="2"/>
        <v>0.01</v>
      </c>
    </row>
    <row r="22" spans="1:20">
      <c r="A22" s="417" t="s">
        <v>147</v>
      </c>
      <c r="B22" s="409" t="s">
        <v>223</v>
      </c>
      <c r="C22" s="404"/>
      <c r="D22" s="404"/>
      <c r="E22" s="410"/>
      <c r="F22" s="22" t="s">
        <v>36</v>
      </c>
      <c r="G22" s="23"/>
      <c r="H22" s="79" t="s">
        <v>108</v>
      </c>
      <c r="I22" s="15">
        <v>194</v>
      </c>
      <c r="J22" s="16">
        <v>12.86</v>
      </c>
      <c r="K22" s="35">
        <v>11.82</v>
      </c>
      <c r="L22" s="17">
        <v>8.98</v>
      </c>
      <c r="M22" s="29">
        <v>45</v>
      </c>
      <c r="N22" s="30">
        <v>28</v>
      </c>
      <c r="O22" s="30">
        <v>166.7</v>
      </c>
      <c r="P22" s="31">
        <v>0.14000000000000001</v>
      </c>
      <c r="Q22" s="32">
        <v>8.0000000000000002E-3</v>
      </c>
      <c r="R22" s="30">
        <v>0.32</v>
      </c>
      <c r="S22" s="30">
        <v>4.0000000000000001E-3</v>
      </c>
      <c r="T22" s="31">
        <v>6.1</v>
      </c>
    </row>
    <row r="23" spans="1:20">
      <c r="A23" s="401"/>
      <c r="B23" s="421" t="s">
        <v>327</v>
      </c>
      <c r="C23" s="404"/>
      <c r="D23" s="404"/>
      <c r="E23" s="405"/>
      <c r="F23" s="249" t="s">
        <v>68</v>
      </c>
      <c r="G23" s="23"/>
      <c r="H23" s="279" t="s">
        <v>328</v>
      </c>
      <c r="I23" s="25">
        <v>328</v>
      </c>
      <c r="J23" s="26">
        <v>4.5999999999999996</v>
      </c>
      <c r="K23" s="27">
        <v>18.22</v>
      </c>
      <c r="L23" s="28">
        <v>31.3</v>
      </c>
      <c r="M23" s="40">
        <v>25.08</v>
      </c>
      <c r="N23" s="41">
        <v>44.52</v>
      </c>
      <c r="O23" s="41">
        <v>90</v>
      </c>
      <c r="P23" s="42">
        <v>1.66</v>
      </c>
      <c r="Q23" s="43">
        <v>0.12</v>
      </c>
      <c r="R23" s="41">
        <v>34.56</v>
      </c>
      <c r="S23" s="41">
        <v>0.09</v>
      </c>
      <c r="T23" s="42">
        <v>0.2</v>
      </c>
    </row>
    <row r="24" spans="1:20">
      <c r="A24" s="401"/>
      <c r="B24" s="419" t="s">
        <v>77</v>
      </c>
      <c r="C24" s="404"/>
      <c r="D24" s="404"/>
      <c r="E24" s="420"/>
      <c r="F24" s="96" t="s">
        <v>68</v>
      </c>
      <c r="G24" s="97"/>
      <c r="H24" s="56" t="s">
        <v>78</v>
      </c>
      <c r="I24" s="25">
        <v>100.4</v>
      </c>
      <c r="J24" s="26">
        <v>1.4</v>
      </c>
      <c r="K24" s="27">
        <v>0.4</v>
      </c>
      <c r="L24" s="28">
        <v>22.8</v>
      </c>
      <c r="M24" s="40">
        <v>34</v>
      </c>
      <c r="N24" s="41">
        <v>12</v>
      </c>
      <c r="O24" s="41">
        <v>36</v>
      </c>
      <c r="P24" s="42">
        <v>0.6</v>
      </c>
      <c r="Q24" s="43">
        <v>0.02</v>
      </c>
      <c r="R24" s="41">
        <v>14.8</v>
      </c>
      <c r="S24" s="87">
        <v>0.04</v>
      </c>
      <c r="T24" s="42">
        <v>0.2</v>
      </c>
    </row>
    <row r="25" spans="1:20">
      <c r="A25" s="401"/>
      <c r="B25" s="411" t="s">
        <v>63</v>
      </c>
      <c r="C25" s="412"/>
      <c r="D25" s="412"/>
      <c r="E25" s="413"/>
      <c r="F25" s="80" t="s">
        <v>153</v>
      </c>
      <c r="G25" s="81"/>
      <c r="H25" s="46"/>
      <c r="I25" s="82">
        <v>176</v>
      </c>
      <c r="J25" s="83">
        <v>5.9</v>
      </c>
      <c r="K25" s="84">
        <v>0.75</v>
      </c>
      <c r="L25" s="85">
        <v>36.22</v>
      </c>
      <c r="M25" s="86">
        <v>17.25</v>
      </c>
      <c r="N25" s="87">
        <v>24.75</v>
      </c>
      <c r="O25" s="87">
        <v>65.25</v>
      </c>
      <c r="P25" s="88">
        <v>1.5</v>
      </c>
      <c r="Q25" s="89">
        <v>0.12</v>
      </c>
      <c r="R25" s="87">
        <v>0</v>
      </c>
      <c r="S25" s="87">
        <v>0</v>
      </c>
      <c r="T25" s="53"/>
    </row>
    <row r="26" spans="1:20" ht="14.25" customHeight="1">
      <c r="A26" s="402"/>
      <c r="B26" s="414" t="s">
        <v>80</v>
      </c>
      <c r="C26" s="415"/>
      <c r="D26" s="415"/>
      <c r="E26" s="416"/>
      <c r="F26" s="80" t="s">
        <v>81</v>
      </c>
      <c r="G26" s="81"/>
      <c r="H26" s="46"/>
      <c r="I26" s="82">
        <v>71.67</v>
      </c>
      <c r="J26" s="83">
        <v>1.65</v>
      </c>
      <c r="K26" s="98">
        <v>0.4</v>
      </c>
      <c r="L26" s="85">
        <v>14.98</v>
      </c>
      <c r="M26" s="86">
        <v>38</v>
      </c>
      <c r="N26" s="87">
        <v>24</v>
      </c>
      <c r="O26" s="87">
        <v>32</v>
      </c>
      <c r="P26" s="88">
        <v>4.5999999999999996</v>
      </c>
      <c r="Q26" s="89">
        <v>0.04</v>
      </c>
      <c r="R26" s="87">
        <v>10</v>
      </c>
      <c r="S26" s="87">
        <v>0.04</v>
      </c>
      <c r="T26" s="88">
        <v>0.8</v>
      </c>
    </row>
    <row r="27" spans="1:20">
      <c r="A27" s="392" t="s">
        <v>82</v>
      </c>
      <c r="B27" s="393"/>
      <c r="C27" s="393"/>
      <c r="D27" s="393"/>
      <c r="E27" s="393"/>
      <c r="F27" s="394"/>
      <c r="G27" s="55"/>
      <c r="H27" s="56"/>
      <c r="I27" s="99">
        <f t="shared" ref="I27:T27" si="3">SUM(I22:I26)</f>
        <v>870.06999999999994</v>
      </c>
      <c r="J27" s="58">
        <f t="shared" si="3"/>
        <v>26.409999999999997</v>
      </c>
      <c r="K27" s="58">
        <f t="shared" si="3"/>
        <v>31.589999999999996</v>
      </c>
      <c r="L27" s="58">
        <f t="shared" si="3"/>
        <v>114.28</v>
      </c>
      <c r="M27" s="145">
        <f t="shared" si="3"/>
        <v>159.32999999999998</v>
      </c>
      <c r="N27" s="145">
        <f t="shared" si="3"/>
        <v>133.27000000000001</v>
      </c>
      <c r="O27" s="145">
        <f t="shared" si="3"/>
        <v>389.95</v>
      </c>
      <c r="P27" s="64">
        <f t="shared" si="3"/>
        <v>8.5</v>
      </c>
      <c r="Q27" s="145">
        <f t="shared" si="3"/>
        <v>0.308</v>
      </c>
      <c r="R27" s="145">
        <f t="shared" si="3"/>
        <v>59.680000000000007</v>
      </c>
      <c r="S27" s="145">
        <f t="shared" si="3"/>
        <v>0.17400000000000002</v>
      </c>
      <c r="T27" s="64">
        <f t="shared" si="3"/>
        <v>7.3</v>
      </c>
    </row>
    <row r="28" spans="1:20">
      <c r="A28" s="400" t="s">
        <v>83</v>
      </c>
      <c r="B28" s="406" t="s">
        <v>84</v>
      </c>
      <c r="C28" s="407"/>
      <c r="D28" s="407"/>
      <c r="E28" s="408"/>
      <c r="F28" s="100" t="s">
        <v>85</v>
      </c>
      <c r="G28" s="97"/>
      <c r="H28" s="56" t="s">
        <v>86</v>
      </c>
      <c r="I28" s="101">
        <v>88</v>
      </c>
      <c r="J28" s="102">
        <v>5.0999999999999996</v>
      </c>
      <c r="K28" s="103">
        <v>4.4000000000000004</v>
      </c>
      <c r="L28" s="104">
        <v>3.52</v>
      </c>
      <c r="M28" s="105">
        <v>211.2</v>
      </c>
      <c r="N28" s="106">
        <v>24</v>
      </c>
      <c r="O28" s="106">
        <v>158</v>
      </c>
      <c r="P28" s="107">
        <v>0.18</v>
      </c>
      <c r="Q28" s="108">
        <v>7.0000000000000007E-2</v>
      </c>
      <c r="R28" s="106">
        <v>1.2</v>
      </c>
      <c r="S28" s="106">
        <v>0.04</v>
      </c>
      <c r="T28" s="63">
        <v>0.08</v>
      </c>
    </row>
    <row r="29" spans="1:20" ht="16.5" customHeight="1">
      <c r="A29" s="401"/>
      <c r="B29" s="403" t="s">
        <v>44</v>
      </c>
      <c r="C29" s="404"/>
      <c r="D29" s="404"/>
      <c r="E29" s="405"/>
      <c r="F29" s="44" t="s">
        <v>45</v>
      </c>
      <c r="G29" s="45"/>
      <c r="H29" s="46"/>
      <c r="I29" s="47">
        <v>52.2</v>
      </c>
      <c r="J29" s="48">
        <v>1.98</v>
      </c>
      <c r="K29" s="49">
        <v>0.36</v>
      </c>
      <c r="L29" s="50">
        <v>10</v>
      </c>
      <c r="M29" s="51">
        <v>10.5</v>
      </c>
      <c r="N29" s="52">
        <v>14.1</v>
      </c>
      <c r="O29" s="52">
        <v>47.4</v>
      </c>
      <c r="P29" s="53">
        <v>1.2</v>
      </c>
      <c r="Q29" s="54">
        <v>0.05</v>
      </c>
      <c r="R29" s="52">
        <v>0</v>
      </c>
      <c r="S29" s="41">
        <v>0</v>
      </c>
      <c r="T29" s="53">
        <v>0.7</v>
      </c>
    </row>
    <row r="30" spans="1:20" ht="15.75" customHeight="1">
      <c r="A30" s="402"/>
      <c r="B30" s="411" t="s">
        <v>63</v>
      </c>
      <c r="C30" s="412"/>
      <c r="D30" s="412"/>
      <c r="E30" s="413"/>
      <c r="F30" s="80" t="s">
        <v>87</v>
      </c>
      <c r="G30" s="81"/>
      <c r="H30" s="46"/>
      <c r="I30" s="82">
        <v>58.8</v>
      </c>
      <c r="J30" s="83">
        <v>1.98</v>
      </c>
      <c r="K30" s="84">
        <v>0.25</v>
      </c>
      <c r="L30" s="85">
        <v>12.1</v>
      </c>
      <c r="M30" s="86">
        <v>5.8</v>
      </c>
      <c r="N30" s="87">
        <v>8.3000000000000007</v>
      </c>
      <c r="O30" s="87">
        <v>21.7</v>
      </c>
      <c r="P30" s="88">
        <v>0.5</v>
      </c>
      <c r="Q30" s="89">
        <v>0.04</v>
      </c>
      <c r="R30" s="87">
        <v>0</v>
      </c>
      <c r="S30" s="87">
        <v>0</v>
      </c>
      <c r="T30" s="88">
        <v>0.32</v>
      </c>
    </row>
    <row r="31" spans="1:20">
      <c r="A31" s="392" t="s">
        <v>178</v>
      </c>
      <c r="B31" s="393"/>
      <c r="C31" s="393"/>
      <c r="D31" s="393"/>
      <c r="E31" s="393"/>
      <c r="F31" s="394"/>
      <c r="G31" s="97"/>
      <c r="H31" s="56"/>
      <c r="I31" s="99">
        <f t="shared" ref="I31:T31" si="4">I28+I29+I30</f>
        <v>199</v>
      </c>
      <c r="J31" s="99">
        <f t="shared" si="4"/>
        <v>9.06</v>
      </c>
      <c r="K31" s="99">
        <f t="shared" si="4"/>
        <v>5.0100000000000007</v>
      </c>
      <c r="L31" s="99">
        <f t="shared" si="4"/>
        <v>25.619999999999997</v>
      </c>
      <c r="M31" s="109">
        <f t="shared" si="4"/>
        <v>227.5</v>
      </c>
      <c r="N31" s="110">
        <f t="shared" si="4"/>
        <v>46.400000000000006</v>
      </c>
      <c r="O31" s="110">
        <f t="shared" si="4"/>
        <v>227.1</v>
      </c>
      <c r="P31" s="64">
        <f t="shared" si="4"/>
        <v>1.88</v>
      </c>
      <c r="Q31" s="109">
        <f t="shared" si="4"/>
        <v>0.16</v>
      </c>
      <c r="R31" s="110">
        <f t="shared" si="4"/>
        <v>1.2</v>
      </c>
      <c r="S31" s="110">
        <f t="shared" si="4"/>
        <v>0.04</v>
      </c>
      <c r="T31" s="64">
        <f t="shared" si="4"/>
        <v>1.0999999999999999</v>
      </c>
    </row>
    <row r="32" spans="1:20" ht="29.25" customHeight="1">
      <c r="A32" s="395" t="s">
        <v>89</v>
      </c>
      <c r="B32" s="396"/>
      <c r="C32" s="396"/>
      <c r="D32" s="396"/>
      <c r="E32" s="396"/>
      <c r="F32" s="397"/>
      <c r="G32" s="111">
        <f>SUM(G5:G31)</f>
        <v>0</v>
      </c>
      <c r="H32" s="112"/>
      <c r="I32" s="113">
        <f t="shared" ref="I32:T32" si="5">I10+I18+I21+I27+I31</f>
        <v>3234.38</v>
      </c>
      <c r="J32" s="113">
        <f t="shared" si="5"/>
        <v>113.41</v>
      </c>
      <c r="K32" s="113">
        <f t="shared" si="5"/>
        <v>117.11999999999999</v>
      </c>
      <c r="L32" s="113">
        <f t="shared" si="5"/>
        <v>435.03</v>
      </c>
      <c r="M32" s="114">
        <f t="shared" si="5"/>
        <v>1154.42</v>
      </c>
      <c r="N32" s="115">
        <f t="shared" si="5"/>
        <v>391.67999999999995</v>
      </c>
      <c r="O32" s="115">
        <f t="shared" si="5"/>
        <v>1905.778</v>
      </c>
      <c r="P32" s="116">
        <f t="shared" si="5"/>
        <v>27.84</v>
      </c>
      <c r="Q32" s="114">
        <f t="shared" si="5"/>
        <v>1.681</v>
      </c>
      <c r="R32" s="115">
        <f t="shared" si="5"/>
        <v>110.70000000000002</v>
      </c>
      <c r="S32" s="115">
        <f t="shared" si="5"/>
        <v>0.97400000000000009</v>
      </c>
      <c r="T32" s="116">
        <f t="shared" si="5"/>
        <v>32.480000000000004</v>
      </c>
    </row>
    <row r="33" spans="1:20" ht="15">
      <c r="A33" s="117"/>
      <c r="B33" s="117"/>
      <c r="C33" s="117"/>
      <c r="D33" s="117"/>
      <c r="E33" s="117"/>
      <c r="F33" s="117"/>
      <c r="G33" s="118"/>
      <c r="H33" s="398" t="s">
        <v>224</v>
      </c>
      <c r="I33" s="399"/>
      <c r="J33" s="119">
        <f>J32/(L32/4)</f>
        <v>1.0427786589430614</v>
      </c>
      <c r="K33" s="120">
        <f>K32/(L32/4)</f>
        <v>1.0768912488793876</v>
      </c>
      <c r="L33" s="121">
        <v>4</v>
      </c>
    </row>
    <row r="34" spans="1:20" ht="15">
      <c r="A34" s="122"/>
      <c r="B34" s="122"/>
      <c r="C34" s="122"/>
      <c r="D34" s="122"/>
      <c r="E34" s="122"/>
      <c r="F34" s="122"/>
      <c r="G34" s="123"/>
      <c r="H34" s="122"/>
      <c r="I34" s="123"/>
      <c r="J34" s="123"/>
      <c r="K34" s="123"/>
      <c r="L34" s="123"/>
    </row>
    <row r="35" spans="1:20">
      <c r="T35" s="201"/>
    </row>
  </sheetData>
  <mergeCells count="43">
    <mergeCell ref="A1:T1"/>
    <mergeCell ref="Q2:T2"/>
    <mergeCell ref="M2:P2"/>
    <mergeCell ref="J2:L2"/>
    <mergeCell ref="A4:T4"/>
    <mergeCell ref="I2:I3"/>
    <mergeCell ref="H2:H3"/>
    <mergeCell ref="A2:E3"/>
    <mergeCell ref="F2:F3"/>
    <mergeCell ref="A5:A9"/>
    <mergeCell ref="B5:E5"/>
    <mergeCell ref="B6:E6"/>
    <mergeCell ref="B7:E7"/>
    <mergeCell ref="B8:E8"/>
    <mergeCell ref="B9:E9"/>
    <mergeCell ref="A10:F10"/>
    <mergeCell ref="B11:E11"/>
    <mergeCell ref="B12:E12"/>
    <mergeCell ref="B13:E13"/>
    <mergeCell ref="B14:E14"/>
    <mergeCell ref="B15:E15"/>
    <mergeCell ref="B16:E16"/>
    <mergeCell ref="B17:E17"/>
    <mergeCell ref="A18:F18"/>
    <mergeCell ref="B19:E19"/>
    <mergeCell ref="A11:A17"/>
    <mergeCell ref="B20:E20"/>
    <mergeCell ref="A21:F21"/>
    <mergeCell ref="B22:E22"/>
    <mergeCell ref="B23:E23"/>
    <mergeCell ref="B24:E24"/>
    <mergeCell ref="A22:A26"/>
    <mergeCell ref="B25:E25"/>
    <mergeCell ref="A19:A20"/>
    <mergeCell ref="B26:E26"/>
    <mergeCell ref="H33:I33"/>
    <mergeCell ref="A27:F27"/>
    <mergeCell ref="A31:F31"/>
    <mergeCell ref="A32:F32"/>
    <mergeCell ref="A28:A30"/>
    <mergeCell ref="B29:E29"/>
    <mergeCell ref="B28:E28"/>
    <mergeCell ref="B30:E30"/>
  </mergeCells>
  <pageMargins left="0.118055552244186" right="0.118055552244186" top="0.118055552244186" bottom="0.196527779102325" header="0.51180553436279297" footer="0.51180553436279297"/>
  <pageSetup paperSize="9" fitToHeight="14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workbookViewId="0">
      <selection activeCell="F16" sqref="A16:XFD16"/>
    </sheetView>
  </sheetViews>
  <sheetFormatPr defaultColWidth="9" defaultRowHeight="12.75"/>
  <cols>
    <col min="1" max="1" width="4.28515625" style="2" customWidth="1"/>
    <col min="2" max="2" width="9" style="2" customWidth="1"/>
    <col min="3" max="3" width="8.85546875" style="2" customWidth="1"/>
    <col min="4" max="4" width="9" style="2" customWidth="1"/>
    <col min="5" max="5" width="24.85546875" style="2" customWidth="1"/>
    <col min="6" max="6" width="9.42578125" style="2" customWidth="1"/>
    <col min="7" max="7" width="9.7109375" style="2" hidden="1" customWidth="1"/>
    <col min="8" max="8" width="7.28515625" style="2" customWidth="1"/>
    <col min="9" max="9" width="16" style="2" customWidth="1"/>
    <col min="10" max="11" width="9.140625" style="2" customWidth="1"/>
    <col min="12" max="12" width="11.140625" style="2" customWidth="1"/>
    <col min="13" max="14" width="7" style="2" customWidth="1"/>
    <col min="15" max="15" width="7.42578125" style="2" customWidth="1"/>
    <col min="16" max="16" width="5.42578125" style="2" customWidth="1"/>
    <col min="17" max="17" width="5.7109375" style="2" customWidth="1"/>
    <col min="18" max="18" width="6.42578125" style="2" customWidth="1"/>
    <col min="19" max="19" width="6.140625" style="2" customWidth="1"/>
    <col min="20" max="20" width="5.7109375" style="2" customWidth="1"/>
  </cols>
  <sheetData>
    <row r="1" spans="1:20">
      <c r="A1" s="528" t="s">
        <v>10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30"/>
    </row>
    <row r="2" spans="1:20" ht="31.5" customHeight="1">
      <c r="A2" s="440" t="s">
        <v>11</v>
      </c>
      <c r="B2" s="441"/>
      <c r="C2" s="441"/>
      <c r="D2" s="441"/>
      <c r="E2" s="442"/>
      <c r="F2" s="436" t="s">
        <v>12</v>
      </c>
      <c r="G2" s="3"/>
      <c r="H2" s="438" t="s">
        <v>13</v>
      </c>
      <c r="I2" s="436" t="s">
        <v>14</v>
      </c>
      <c r="J2" s="453" t="s">
        <v>15</v>
      </c>
      <c r="K2" s="454"/>
      <c r="L2" s="455"/>
      <c r="M2" s="436" t="s">
        <v>16</v>
      </c>
      <c r="N2" s="451"/>
      <c r="O2" s="451"/>
      <c r="P2" s="452"/>
      <c r="Q2" s="436" t="s">
        <v>17</v>
      </c>
      <c r="R2" s="451"/>
      <c r="S2" s="451"/>
      <c r="T2" s="452"/>
    </row>
    <row r="3" spans="1:20" ht="30.75" customHeight="1">
      <c r="A3" s="443"/>
      <c r="B3" s="444"/>
      <c r="C3" s="444"/>
      <c r="D3" s="444"/>
      <c r="E3" s="445"/>
      <c r="F3" s="437"/>
      <c r="G3" s="4" t="s">
        <v>18</v>
      </c>
      <c r="H3" s="439"/>
      <c r="I3" s="437"/>
      <c r="J3" s="5" t="s">
        <v>19</v>
      </c>
      <c r="K3" s="6" t="s">
        <v>20</v>
      </c>
      <c r="L3" s="7" t="s">
        <v>21</v>
      </c>
      <c r="M3" s="8" t="s">
        <v>22</v>
      </c>
      <c r="N3" s="9" t="s">
        <v>23</v>
      </c>
      <c r="O3" s="9" t="s">
        <v>24</v>
      </c>
      <c r="P3" s="10" t="s">
        <v>25</v>
      </c>
      <c r="Q3" s="8" t="s">
        <v>26</v>
      </c>
      <c r="R3" s="9" t="s">
        <v>27</v>
      </c>
      <c r="S3" s="9" t="s">
        <v>28</v>
      </c>
      <c r="T3" s="10" t="s">
        <v>29</v>
      </c>
    </row>
    <row r="4" spans="1:20">
      <c r="A4" s="433" t="s">
        <v>225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5"/>
    </row>
    <row r="5" spans="1:20" ht="15" customHeight="1">
      <c r="A5" s="417" t="s">
        <v>31</v>
      </c>
      <c r="B5" s="430" t="s">
        <v>182</v>
      </c>
      <c r="C5" s="431"/>
      <c r="D5" s="431"/>
      <c r="E5" s="432"/>
      <c r="F5" s="12" t="s">
        <v>57</v>
      </c>
      <c r="G5" s="13"/>
      <c r="H5" s="14" t="s">
        <v>183</v>
      </c>
      <c r="I5" s="34">
        <v>275</v>
      </c>
      <c r="J5" s="16">
        <v>9.09</v>
      </c>
      <c r="K5" s="35">
        <v>12.99</v>
      </c>
      <c r="L5" s="17">
        <v>35.18</v>
      </c>
      <c r="M5" s="36">
        <v>97</v>
      </c>
      <c r="N5" s="38">
        <v>20</v>
      </c>
      <c r="O5" s="38">
        <v>164</v>
      </c>
      <c r="P5" s="37">
        <v>2</v>
      </c>
      <c r="Q5" s="124">
        <v>0.18</v>
      </c>
      <c r="R5" s="38">
        <v>1.64</v>
      </c>
      <c r="S5" s="38">
        <v>0.02</v>
      </c>
      <c r="T5" s="37">
        <v>4.5999999999999996</v>
      </c>
    </row>
    <row r="6" spans="1:20" ht="14.25" customHeight="1">
      <c r="A6" s="401"/>
      <c r="B6" s="543" t="s">
        <v>312</v>
      </c>
      <c r="C6" s="410"/>
      <c r="D6" s="410"/>
      <c r="E6" s="403"/>
      <c r="F6" s="22" t="s">
        <v>95</v>
      </c>
      <c r="G6" s="23"/>
      <c r="H6" s="24" t="s">
        <v>96</v>
      </c>
      <c r="I6" s="25">
        <v>144</v>
      </c>
      <c r="J6" s="26">
        <v>9.2799999999999994</v>
      </c>
      <c r="K6" s="27">
        <v>11.82</v>
      </c>
      <c r="L6" s="125">
        <v>0</v>
      </c>
      <c r="M6" s="40">
        <v>128</v>
      </c>
      <c r="N6" s="41">
        <v>5</v>
      </c>
      <c r="O6" s="41">
        <v>100</v>
      </c>
      <c r="P6" s="42">
        <v>0.2</v>
      </c>
      <c r="Q6" s="43">
        <v>6.0000000000000001E-3</v>
      </c>
      <c r="R6" s="41">
        <v>0.14000000000000001</v>
      </c>
      <c r="S6" s="41">
        <v>5.1999999999999998E-2</v>
      </c>
      <c r="T6" s="42">
        <v>2.6</v>
      </c>
    </row>
    <row r="7" spans="1:20" ht="14.25" customHeight="1">
      <c r="A7" s="401"/>
      <c r="B7" s="409" t="s">
        <v>126</v>
      </c>
      <c r="C7" s="404"/>
      <c r="D7" s="404"/>
      <c r="E7" s="410"/>
      <c r="F7" s="22" t="s">
        <v>95</v>
      </c>
      <c r="G7" s="23"/>
      <c r="H7" s="24" t="s">
        <v>127</v>
      </c>
      <c r="I7" s="25">
        <v>63</v>
      </c>
      <c r="J7" s="26">
        <v>5.08</v>
      </c>
      <c r="K7" s="27">
        <v>4.5999999999999996</v>
      </c>
      <c r="L7" s="202">
        <v>0.28000000000000003</v>
      </c>
      <c r="M7" s="40">
        <v>22</v>
      </c>
      <c r="N7" s="41">
        <v>5</v>
      </c>
      <c r="O7" s="41">
        <v>77</v>
      </c>
      <c r="P7" s="42">
        <v>1</v>
      </c>
      <c r="Q7" s="43">
        <v>0.03</v>
      </c>
      <c r="R7" s="41">
        <v>0</v>
      </c>
      <c r="S7" s="41">
        <v>0.1</v>
      </c>
      <c r="T7" s="42">
        <v>0.2</v>
      </c>
    </row>
    <row r="8" spans="1:20" ht="15" customHeight="1">
      <c r="A8" s="401"/>
      <c r="B8" s="409" t="s">
        <v>226</v>
      </c>
      <c r="C8" s="404"/>
      <c r="D8" s="404"/>
      <c r="E8" s="410"/>
      <c r="F8" s="22" t="s">
        <v>68</v>
      </c>
      <c r="G8" s="23"/>
      <c r="H8" s="24" t="s">
        <v>227</v>
      </c>
      <c r="I8" s="25">
        <v>113.4</v>
      </c>
      <c r="J8" s="26">
        <v>2.94</v>
      </c>
      <c r="K8" s="27">
        <v>1.99</v>
      </c>
      <c r="L8" s="28">
        <v>20.92</v>
      </c>
      <c r="M8" s="40">
        <v>129</v>
      </c>
      <c r="N8" s="41">
        <v>13</v>
      </c>
      <c r="O8" s="41">
        <v>87</v>
      </c>
      <c r="P8" s="42">
        <v>0.08</v>
      </c>
      <c r="Q8" s="43">
        <v>0.02</v>
      </c>
      <c r="R8" s="41">
        <v>0.38</v>
      </c>
      <c r="S8" s="41">
        <v>0.05</v>
      </c>
      <c r="T8" s="42">
        <v>0</v>
      </c>
    </row>
    <row r="9" spans="1:20" ht="15" customHeight="1">
      <c r="A9" s="401"/>
      <c r="B9" s="426" t="s">
        <v>44</v>
      </c>
      <c r="C9" s="404"/>
      <c r="D9" s="404"/>
      <c r="E9" s="405"/>
      <c r="F9" s="44" t="s">
        <v>45</v>
      </c>
      <c r="G9" s="45"/>
      <c r="H9" s="46"/>
      <c r="I9" s="47">
        <v>52.2</v>
      </c>
      <c r="J9" s="48">
        <v>1.98</v>
      </c>
      <c r="K9" s="49">
        <v>0.36</v>
      </c>
      <c r="L9" s="50">
        <v>10</v>
      </c>
      <c r="M9" s="51">
        <v>10.5</v>
      </c>
      <c r="N9" s="52">
        <v>14.1</v>
      </c>
      <c r="O9" s="52">
        <v>47.4</v>
      </c>
      <c r="P9" s="53">
        <v>1.2</v>
      </c>
      <c r="Q9" s="54">
        <v>0.05</v>
      </c>
      <c r="R9" s="52">
        <v>0</v>
      </c>
      <c r="S9" s="41">
        <v>0</v>
      </c>
      <c r="T9" s="53">
        <v>0.7</v>
      </c>
    </row>
    <row r="10" spans="1:20" ht="15.75" customHeight="1">
      <c r="A10" s="402"/>
      <c r="B10" s="411" t="s">
        <v>63</v>
      </c>
      <c r="C10" s="412"/>
      <c r="D10" s="412"/>
      <c r="E10" s="413"/>
      <c r="F10" s="80" t="s">
        <v>115</v>
      </c>
      <c r="G10" s="81"/>
      <c r="H10" s="46"/>
      <c r="I10" s="82">
        <v>70.56</v>
      </c>
      <c r="J10" s="83">
        <v>2.37</v>
      </c>
      <c r="K10" s="84">
        <v>0.3</v>
      </c>
      <c r="L10" s="85">
        <v>14.4</v>
      </c>
      <c r="M10" s="86">
        <v>5.8</v>
      </c>
      <c r="N10" s="87">
        <v>8.3000000000000007</v>
      </c>
      <c r="O10" s="87">
        <v>21.7</v>
      </c>
      <c r="P10" s="88">
        <v>0.5</v>
      </c>
      <c r="Q10" s="89">
        <v>0.04</v>
      </c>
      <c r="R10" s="87">
        <v>0</v>
      </c>
      <c r="S10" s="87">
        <v>0</v>
      </c>
      <c r="T10" s="88">
        <v>0.32</v>
      </c>
    </row>
    <row r="11" spans="1:20">
      <c r="A11" s="392" t="s">
        <v>46</v>
      </c>
      <c r="B11" s="393"/>
      <c r="C11" s="393"/>
      <c r="D11" s="393"/>
      <c r="E11" s="393"/>
      <c r="F11" s="394"/>
      <c r="G11" s="55"/>
      <c r="H11" s="147"/>
      <c r="I11" s="57">
        <f t="shared" ref="I11:T11" si="0">SUM(I5:I10)</f>
        <v>718.16000000000008</v>
      </c>
      <c r="J11" s="58">
        <f t="shared" si="0"/>
        <v>30.74</v>
      </c>
      <c r="K11" s="59">
        <f t="shared" si="0"/>
        <v>32.06</v>
      </c>
      <c r="L11" s="93">
        <f t="shared" si="0"/>
        <v>80.78</v>
      </c>
      <c r="M11" s="61">
        <f t="shared" si="0"/>
        <v>392.3</v>
      </c>
      <c r="N11" s="62">
        <f t="shared" si="0"/>
        <v>65.400000000000006</v>
      </c>
      <c r="O11" s="62">
        <f t="shared" si="0"/>
        <v>497.09999999999997</v>
      </c>
      <c r="P11" s="63">
        <f t="shared" si="0"/>
        <v>4.9800000000000004</v>
      </c>
      <c r="Q11" s="61">
        <f t="shared" si="0"/>
        <v>0.32599999999999996</v>
      </c>
      <c r="R11" s="62">
        <f t="shared" si="0"/>
        <v>2.1599999999999997</v>
      </c>
      <c r="S11" s="62">
        <f t="shared" si="0"/>
        <v>0.22199999999999998</v>
      </c>
      <c r="T11" s="64">
        <f t="shared" si="0"/>
        <v>8.42</v>
      </c>
    </row>
    <row r="12" spans="1:20" ht="26.25" customHeight="1">
      <c r="A12" s="400" t="s">
        <v>101</v>
      </c>
      <c r="B12" s="544" t="s">
        <v>329</v>
      </c>
      <c r="C12" s="545"/>
      <c r="D12" s="545"/>
      <c r="E12" s="546"/>
      <c r="F12" s="22" t="s">
        <v>49</v>
      </c>
      <c r="G12" s="23"/>
      <c r="H12" s="251" t="s">
        <v>282</v>
      </c>
      <c r="I12" s="25">
        <v>99.5</v>
      </c>
      <c r="J12" s="26">
        <v>1.75</v>
      </c>
      <c r="K12" s="27">
        <v>6.18</v>
      </c>
      <c r="L12" s="28">
        <v>9.25</v>
      </c>
      <c r="M12" s="40">
        <v>15.91</v>
      </c>
      <c r="N12" s="41">
        <v>18.71</v>
      </c>
      <c r="O12" s="41">
        <v>28</v>
      </c>
      <c r="P12" s="42">
        <v>0.75</v>
      </c>
      <c r="Q12" s="43">
        <v>0.02</v>
      </c>
      <c r="R12" s="41">
        <v>11</v>
      </c>
      <c r="S12" s="41">
        <v>0</v>
      </c>
      <c r="T12" s="42">
        <v>0</v>
      </c>
    </row>
    <row r="13" spans="1:20">
      <c r="A13" s="401"/>
      <c r="B13" s="409" t="s">
        <v>228</v>
      </c>
      <c r="C13" s="404"/>
      <c r="D13" s="404"/>
      <c r="E13" s="410"/>
      <c r="F13" s="22" t="s">
        <v>229</v>
      </c>
      <c r="G13" s="23"/>
      <c r="H13" s="141" t="s">
        <v>230</v>
      </c>
      <c r="I13" s="34">
        <v>174.5</v>
      </c>
      <c r="J13" s="142">
        <v>6.35</v>
      </c>
      <c r="K13" s="143">
        <v>8.6300000000000008</v>
      </c>
      <c r="L13" s="144">
        <v>17.600000000000001</v>
      </c>
      <c r="M13" s="36">
        <v>2</v>
      </c>
      <c r="N13" s="38">
        <v>13.3</v>
      </c>
      <c r="O13" s="38">
        <v>44.2</v>
      </c>
      <c r="P13" s="37">
        <v>0.8</v>
      </c>
      <c r="Q13" s="124">
        <v>0.03</v>
      </c>
      <c r="R13" s="38">
        <v>15</v>
      </c>
      <c r="S13" s="38">
        <v>0.1</v>
      </c>
      <c r="T13" s="37">
        <v>4.0999999999999996</v>
      </c>
    </row>
    <row r="14" spans="1:20" ht="15" customHeight="1">
      <c r="A14" s="401"/>
      <c r="B14" s="406" t="s">
        <v>148</v>
      </c>
      <c r="C14" s="407"/>
      <c r="D14" s="407"/>
      <c r="E14" s="408"/>
      <c r="F14" s="75" t="s">
        <v>149</v>
      </c>
      <c r="G14" s="13"/>
      <c r="H14" s="94" t="s">
        <v>150</v>
      </c>
      <c r="I14" s="15">
        <v>148</v>
      </c>
      <c r="J14" s="16">
        <v>14.42</v>
      </c>
      <c r="K14" s="35">
        <v>11.2</v>
      </c>
      <c r="L14" s="17">
        <v>9.4</v>
      </c>
      <c r="M14" s="29">
        <v>32</v>
      </c>
      <c r="N14" s="30">
        <v>20</v>
      </c>
      <c r="O14" s="30">
        <v>170</v>
      </c>
      <c r="P14" s="31">
        <v>1.28</v>
      </c>
      <c r="Q14" s="32">
        <v>0.08</v>
      </c>
      <c r="R14" s="30">
        <v>0.2</v>
      </c>
      <c r="S14" s="30">
        <v>0.03</v>
      </c>
      <c r="T14" s="31">
        <v>0.6</v>
      </c>
    </row>
    <row r="15" spans="1:20" ht="13.5" customHeight="1">
      <c r="A15" s="401"/>
      <c r="B15" s="406" t="s">
        <v>118</v>
      </c>
      <c r="C15" s="407"/>
      <c r="D15" s="407"/>
      <c r="E15" s="408"/>
      <c r="F15" s="75" t="s">
        <v>119</v>
      </c>
      <c r="G15" s="13"/>
      <c r="H15" s="14" t="s">
        <v>120</v>
      </c>
      <c r="I15" s="15">
        <v>176.4</v>
      </c>
      <c r="J15" s="16">
        <v>4.8499999999999996</v>
      </c>
      <c r="K15" s="35">
        <v>7.6</v>
      </c>
      <c r="L15" s="17">
        <v>22.14</v>
      </c>
      <c r="M15" s="40">
        <v>93.6</v>
      </c>
      <c r="N15" s="41">
        <v>19.7</v>
      </c>
      <c r="O15" s="41">
        <v>116.9</v>
      </c>
      <c r="P15" s="42">
        <v>1.9</v>
      </c>
      <c r="Q15" s="43">
        <v>0.06</v>
      </c>
      <c r="R15" s="41">
        <v>40.299999999999997</v>
      </c>
      <c r="S15" s="41">
        <v>0</v>
      </c>
      <c r="T15" s="42">
        <v>3.3</v>
      </c>
    </row>
    <row r="16" spans="1:20" s="387" customFormat="1">
      <c r="A16" s="401"/>
      <c r="B16" s="409" t="s">
        <v>349</v>
      </c>
      <c r="C16" s="404"/>
      <c r="D16" s="404"/>
      <c r="E16" s="410"/>
      <c r="F16" s="22" t="s">
        <v>68</v>
      </c>
      <c r="G16" s="23"/>
      <c r="H16" s="24" t="s">
        <v>122</v>
      </c>
      <c r="I16" s="25">
        <v>80</v>
      </c>
      <c r="J16" s="26">
        <v>0</v>
      </c>
      <c r="K16" s="27">
        <v>0</v>
      </c>
      <c r="L16" s="28">
        <v>19</v>
      </c>
      <c r="M16" s="40">
        <v>0</v>
      </c>
      <c r="N16" s="41">
        <v>0</v>
      </c>
      <c r="O16" s="41">
        <v>0</v>
      </c>
      <c r="P16" s="42">
        <v>0</v>
      </c>
      <c r="Q16" s="43">
        <v>0.3</v>
      </c>
      <c r="R16" s="41">
        <v>2</v>
      </c>
      <c r="S16" s="41">
        <v>0.12</v>
      </c>
      <c r="T16" s="42">
        <v>2.34</v>
      </c>
    </row>
    <row r="17" spans="1:20">
      <c r="A17" s="401"/>
      <c r="B17" s="426" t="s">
        <v>44</v>
      </c>
      <c r="C17" s="404"/>
      <c r="D17" s="404"/>
      <c r="E17" s="405"/>
      <c r="F17" s="44" t="s">
        <v>62</v>
      </c>
      <c r="G17" s="45"/>
      <c r="H17" s="46"/>
      <c r="I17" s="47">
        <v>104.4</v>
      </c>
      <c r="J17" s="48">
        <v>3.96</v>
      </c>
      <c r="K17" s="49">
        <v>0.72</v>
      </c>
      <c r="L17" s="50">
        <v>20.04</v>
      </c>
      <c r="M17" s="51">
        <v>21</v>
      </c>
      <c r="N17" s="52">
        <v>28.2</v>
      </c>
      <c r="O17" s="52">
        <v>94.8</v>
      </c>
      <c r="P17" s="53">
        <v>2.34</v>
      </c>
      <c r="Q17" s="54">
        <v>0.1</v>
      </c>
      <c r="R17" s="52">
        <v>0</v>
      </c>
      <c r="S17" s="52">
        <v>0</v>
      </c>
      <c r="T17" s="53">
        <v>1.4</v>
      </c>
    </row>
    <row r="18" spans="1:20">
      <c r="A18" s="402"/>
      <c r="B18" s="427" t="s">
        <v>63</v>
      </c>
      <c r="C18" s="412"/>
      <c r="D18" s="412"/>
      <c r="E18" s="428"/>
      <c r="F18" s="80" t="s">
        <v>64</v>
      </c>
      <c r="G18" s="81"/>
      <c r="H18" s="46"/>
      <c r="I18" s="82">
        <v>117.5</v>
      </c>
      <c r="J18" s="83">
        <v>3.95</v>
      </c>
      <c r="K18" s="84">
        <v>0.5</v>
      </c>
      <c r="L18" s="85">
        <v>24.15</v>
      </c>
      <c r="M18" s="86">
        <v>11.5</v>
      </c>
      <c r="N18" s="87">
        <v>16.5</v>
      </c>
      <c r="O18" s="87">
        <v>43.5</v>
      </c>
      <c r="P18" s="88">
        <v>1</v>
      </c>
      <c r="Q18" s="89">
        <v>0.08</v>
      </c>
      <c r="R18" s="87">
        <v>0</v>
      </c>
      <c r="S18" s="87">
        <v>0</v>
      </c>
      <c r="T18" s="88">
        <v>0.65</v>
      </c>
    </row>
    <row r="19" spans="1:20">
      <c r="A19" s="392" t="s">
        <v>112</v>
      </c>
      <c r="B19" s="393"/>
      <c r="C19" s="393"/>
      <c r="D19" s="393"/>
      <c r="E19" s="393"/>
      <c r="F19" s="394"/>
      <c r="G19" s="81"/>
      <c r="H19" s="46"/>
      <c r="I19" s="90">
        <f t="shared" ref="I19:T19" si="1">SUM(I12:I18)</f>
        <v>900.3</v>
      </c>
      <c r="J19" s="91">
        <f t="shared" si="1"/>
        <v>35.28</v>
      </c>
      <c r="K19" s="92">
        <f t="shared" si="1"/>
        <v>34.83</v>
      </c>
      <c r="L19" s="60">
        <f t="shared" si="1"/>
        <v>121.58000000000001</v>
      </c>
      <c r="M19" s="61">
        <f t="shared" si="1"/>
        <v>176.01</v>
      </c>
      <c r="N19" s="62">
        <f t="shared" si="1"/>
        <v>116.41000000000001</v>
      </c>
      <c r="O19" s="62">
        <f t="shared" si="1"/>
        <v>497.40000000000003</v>
      </c>
      <c r="P19" s="63">
        <f t="shared" si="1"/>
        <v>8.07</v>
      </c>
      <c r="Q19" s="61">
        <f t="shared" si="1"/>
        <v>0.66999999999999993</v>
      </c>
      <c r="R19" s="62">
        <f t="shared" si="1"/>
        <v>68.5</v>
      </c>
      <c r="S19" s="62">
        <f t="shared" si="1"/>
        <v>0.25</v>
      </c>
      <c r="T19" s="64">
        <f t="shared" si="1"/>
        <v>12.39</v>
      </c>
    </row>
    <row r="20" spans="1:20">
      <c r="A20" s="539" t="s">
        <v>113</v>
      </c>
      <c r="B20" s="426" t="s">
        <v>231</v>
      </c>
      <c r="C20" s="404"/>
      <c r="D20" s="404"/>
      <c r="E20" s="405"/>
      <c r="F20" s="22" t="s">
        <v>232</v>
      </c>
      <c r="G20" s="23"/>
      <c r="H20" s="24" t="s">
        <v>233</v>
      </c>
      <c r="I20" s="25">
        <v>275</v>
      </c>
      <c r="J20" s="26">
        <v>4.57</v>
      </c>
      <c r="K20" s="27">
        <v>13.84</v>
      </c>
      <c r="L20" s="28">
        <v>43.06</v>
      </c>
      <c r="M20" s="40">
        <v>27.5</v>
      </c>
      <c r="N20" s="41">
        <v>17</v>
      </c>
      <c r="O20" s="41">
        <v>63.8</v>
      </c>
      <c r="P20" s="42">
        <v>1.2</v>
      </c>
      <c r="Q20" s="43">
        <v>7.0000000000000007E-2</v>
      </c>
      <c r="R20" s="41">
        <v>0</v>
      </c>
      <c r="S20" s="41">
        <v>0.09</v>
      </c>
      <c r="T20" s="42">
        <v>1.6E-2</v>
      </c>
    </row>
    <row r="21" spans="1:20">
      <c r="A21" s="538"/>
      <c r="B21" s="419" t="s">
        <v>77</v>
      </c>
      <c r="C21" s="404"/>
      <c r="D21" s="404"/>
      <c r="E21" s="420"/>
      <c r="F21" s="96" t="s">
        <v>68</v>
      </c>
      <c r="G21" s="97"/>
      <c r="H21" s="56" t="s">
        <v>78</v>
      </c>
      <c r="I21" s="25">
        <v>100.4</v>
      </c>
      <c r="J21" s="26">
        <v>1.4</v>
      </c>
      <c r="K21" s="27">
        <v>0.4</v>
      </c>
      <c r="L21" s="28">
        <v>22.8</v>
      </c>
      <c r="M21" s="40">
        <v>34</v>
      </c>
      <c r="N21" s="41">
        <v>12</v>
      </c>
      <c r="O21" s="41">
        <v>36</v>
      </c>
      <c r="P21" s="42">
        <v>0.6</v>
      </c>
      <c r="Q21" s="43">
        <v>0.02</v>
      </c>
      <c r="R21" s="41">
        <v>14.8</v>
      </c>
      <c r="S21" s="87">
        <v>0.04</v>
      </c>
      <c r="T21" s="42">
        <v>0.2</v>
      </c>
    </row>
    <row r="22" spans="1:20">
      <c r="A22" s="392" t="s">
        <v>117</v>
      </c>
      <c r="B22" s="393"/>
      <c r="C22" s="393"/>
      <c r="D22" s="393"/>
      <c r="E22" s="393"/>
      <c r="F22" s="394"/>
      <c r="G22" s="81"/>
      <c r="H22" s="56"/>
      <c r="I22" s="99">
        <f t="shared" ref="I22:T22" si="2">SUM(I20:I21)</f>
        <v>375.4</v>
      </c>
      <c r="J22" s="58">
        <f t="shared" si="2"/>
        <v>5.9700000000000006</v>
      </c>
      <c r="K22" s="59">
        <f t="shared" si="2"/>
        <v>14.24</v>
      </c>
      <c r="L22" s="179">
        <f t="shared" si="2"/>
        <v>65.86</v>
      </c>
      <c r="M22" s="61">
        <f t="shared" si="2"/>
        <v>61.5</v>
      </c>
      <c r="N22" s="62">
        <f t="shared" si="2"/>
        <v>29</v>
      </c>
      <c r="O22" s="62">
        <f t="shared" si="2"/>
        <v>99.8</v>
      </c>
      <c r="P22" s="63">
        <f t="shared" si="2"/>
        <v>1.7999999999999998</v>
      </c>
      <c r="Q22" s="61">
        <f t="shared" si="2"/>
        <v>9.0000000000000011E-2</v>
      </c>
      <c r="R22" s="62">
        <f t="shared" si="2"/>
        <v>14.8</v>
      </c>
      <c r="S22" s="62">
        <f t="shared" si="2"/>
        <v>0.13</v>
      </c>
      <c r="T22" s="63">
        <f t="shared" si="2"/>
        <v>0.21600000000000003</v>
      </c>
    </row>
    <row r="23" spans="1:20">
      <c r="A23" s="417" t="s">
        <v>169</v>
      </c>
      <c r="B23" s="414" t="s">
        <v>138</v>
      </c>
      <c r="C23" s="415"/>
      <c r="D23" s="415"/>
      <c r="E23" s="416"/>
      <c r="F23" s="75" t="s">
        <v>36</v>
      </c>
      <c r="G23" s="13"/>
      <c r="H23" s="14" t="s">
        <v>234</v>
      </c>
      <c r="I23" s="15">
        <v>247.5</v>
      </c>
      <c r="J23" s="16">
        <v>19.2</v>
      </c>
      <c r="K23" s="35">
        <v>13.5</v>
      </c>
      <c r="L23" s="17">
        <v>6.67</v>
      </c>
      <c r="M23" s="29">
        <v>23.59</v>
      </c>
      <c r="N23" s="30">
        <v>16.71</v>
      </c>
      <c r="O23" s="30">
        <v>359</v>
      </c>
      <c r="P23" s="31">
        <v>21.24</v>
      </c>
      <c r="Q23" s="32">
        <v>0.3</v>
      </c>
      <c r="R23" s="30">
        <v>12.6</v>
      </c>
      <c r="S23" s="30">
        <v>8.5999999999999993E-2</v>
      </c>
      <c r="T23" s="31">
        <v>10.6</v>
      </c>
    </row>
    <row r="24" spans="1:20" ht="15" customHeight="1">
      <c r="A24" s="401"/>
      <c r="B24" s="409" t="s">
        <v>109</v>
      </c>
      <c r="C24" s="404"/>
      <c r="D24" s="404"/>
      <c r="E24" s="410"/>
      <c r="F24" s="22" t="s">
        <v>75</v>
      </c>
      <c r="G24" s="23"/>
      <c r="H24" s="24" t="s">
        <v>110</v>
      </c>
      <c r="I24" s="25">
        <v>213.19</v>
      </c>
      <c r="J24" s="26">
        <v>3.8</v>
      </c>
      <c r="K24" s="27">
        <v>11.29</v>
      </c>
      <c r="L24" s="28">
        <v>22.18</v>
      </c>
      <c r="M24" s="40">
        <v>18.5</v>
      </c>
      <c r="N24" s="41">
        <v>22.3</v>
      </c>
      <c r="O24" s="41">
        <v>78.989999999999995</v>
      </c>
      <c r="P24" s="42">
        <v>1.1000000000000001</v>
      </c>
      <c r="Q24" s="43">
        <v>0.02</v>
      </c>
      <c r="R24" s="41">
        <v>21</v>
      </c>
      <c r="S24" s="41">
        <v>0.06</v>
      </c>
      <c r="T24" s="42">
        <v>0.22</v>
      </c>
    </row>
    <row r="25" spans="1:20" ht="14.25" customHeight="1">
      <c r="A25" s="401"/>
      <c r="B25" s="414" t="s">
        <v>235</v>
      </c>
      <c r="C25" s="415"/>
      <c r="D25" s="415"/>
      <c r="E25" s="416"/>
      <c r="F25" s="22" t="s">
        <v>98</v>
      </c>
      <c r="G25" s="23"/>
      <c r="H25" s="24" t="s">
        <v>236</v>
      </c>
      <c r="I25" s="25">
        <v>60</v>
      </c>
      <c r="J25" s="26">
        <v>7.0000000000000007E-2</v>
      </c>
      <c r="K25" s="27">
        <v>0.02</v>
      </c>
      <c r="L25" s="28">
        <v>15</v>
      </c>
      <c r="M25" s="40">
        <v>0</v>
      </c>
      <c r="N25" s="41">
        <v>0</v>
      </c>
      <c r="O25" s="41">
        <v>0</v>
      </c>
      <c r="P25" s="42">
        <v>0</v>
      </c>
      <c r="Q25" s="43">
        <v>0.04</v>
      </c>
      <c r="R25" s="41">
        <v>0.03</v>
      </c>
      <c r="S25" s="41">
        <v>0.01</v>
      </c>
      <c r="T25" s="42">
        <v>0</v>
      </c>
    </row>
    <row r="26" spans="1:20" ht="14.25" customHeight="1">
      <c r="A26" s="401"/>
      <c r="B26" s="411" t="s">
        <v>63</v>
      </c>
      <c r="C26" s="412"/>
      <c r="D26" s="412"/>
      <c r="E26" s="413"/>
      <c r="F26" s="80" t="s">
        <v>153</v>
      </c>
      <c r="G26" s="81"/>
      <c r="H26" s="46"/>
      <c r="I26" s="82">
        <v>176</v>
      </c>
      <c r="J26" s="83">
        <v>5.9</v>
      </c>
      <c r="K26" s="84">
        <v>0.75</v>
      </c>
      <c r="L26" s="85">
        <v>36.22</v>
      </c>
      <c r="M26" s="86">
        <v>17.25</v>
      </c>
      <c r="N26" s="87">
        <v>24.75</v>
      </c>
      <c r="O26" s="87">
        <v>65.25</v>
      </c>
      <c r="P26" s="88">
        <v>1.5</v>
      </c>
      <c r="Q26" s="89">
        <v>0.12</v>
      </c>
      <c r="R26" s="87">
        <v>0</v>
      </c>
      <c r="S26" s="87">
        <v>0</v>
      </c>
      <c r="T26" s="88">
        <v>0.97</v>
      </c>
    </row>
    <row r="27" spans="1:20" ht="15.75" customHeight="1">
      <c r="A27" s="402"/>
      <c r="B27" s="414" t="s">
        <v>80</v>
      </c>
      <c r="C27" s="415"/>
      <c r="D27" s="415"/>
      <c r="E27" s="416"/>
      <c r="F27" s="80" t="s">
        <v>81</v>
      </c>
      <c r="G27" s="81"/>
      <c r="H27" s="46"/>
      <c r="I27" s="82">
        <v>71.67</v>
      </c>
      <c r="J27" s="83">
        <v>1.65</v>
      </c>
      <c r="K27" s="98">
        <v>0.4</v>
      </c>
      <c r="L27" s="85">
        <v>14.98</v>
      </c>
      <c r="M27" s="86">
        <v>38</v>
      </c>
      <c r="N27" s="87">
        <v>24</v>
      </c>
      <c r="O27" s="87">
        <v>32</v>
      </c>
      <c r="P27" s="88">
        <v>4.5999999999999996</v>
      </c>
      <c r="Q27" s="89">
        <v>0.04</v>
      </c>
      <c r="R27" s="87">
        <v>10</v>
      </c>
      <c r="S27" s="87">
        <v>0.04</v>
      </c>
      <c r="T27" s="88">
        <v>0.8</v>
      </c>
    </row>
    <row r="28" spans="1:20">
      <c r="A28" s="392" t="s">
        <v>82</v>
      </c>
      <c r="B28" s="393"/>
      <c r="C28" s="393"/>
      <c r="D28" s="393"/>
      <c r="E28" s="393"/>
      <c r="F28" s="394"/>
      <c r="G28" s="55"/>
      <c r="H28" s="56"/>
      <c r="I28" s="99">
        <f t="shared" ref="I28:T28" si="3">SUM(I23:I27)</f>
        <v>768.36</v>
      </c>
      <c r="J28" s="58">
        <f t="shared" si="3"/>
        <v>30.619999999999997</v>
      </c>
      <c r="K28" s="58">
        <f t="shared" si="3"/>
        <v>25.959999999999997</v>
      </c>
      <c r="L28" s="58">
        <f t="shared" si="3"/>
        <v>95.05</v>
      </c>
      <c r="M28" s="145">
        <f t="shared" si="3"/>
        <v>97.34</v>
      </c>
      <c r="N28" s="145">
        <f t="shared" si="3"/>
        <v>87.76</v>
      </c>
      <c r="O28" s="145">
        <f t="shared" si="3"/>
        <v>535.24</v>
      </c>
      <c r="P28" s="64">
        <f t="shared" si="3"/>
        <v>28.439999999999998</v>
      </c>
      <c r="Q28" s="145">
        <f t="shared" si="3"/>
        <v>0.52</v>
      </c>
      <c r="R28" s="145">
        <f t="shared" si="3"/>
        <v>43.63</v>
      </c>
      <c r="S28" s="145">
        <f t="shared" si="3"/>
        <v>0.19600000000000001</v>
      </c>
      <c r="T28" s="64">
        <f t="shared" si="3"/>
        <v>12.590000000000002</v>
      </c>
    </row>
    <row r="29" spans="1:20">
      <c r="A29" s="400" t="s">
        <v>83</v>
      </c>
      <c r="B29" s="406" t="s">
        <v>84</v>
      </c>
      <c r="C29" s="407"/>
      <c r="D29" s="407"/>
      <c r="E29" s="408"/>
      <c r="F29" s="100" t="s">
        <v>85</v>
      </c>
      <c r="G29" s="97"/>
      <c r="H29" s="56" t="s">
        <v>86</v>
      </c>
      <c r="I29" s="101">
        <v>88</v>
      </c>
      <c r="J29" s="102">
        <v>5.0999999999999996</v>
      </c>
      <c r="K29" s="103">
        <v>4.4000000000000004</v>
      </c>
      <c r="L29" s="104">
        <v>3.52</v>
      </c>
      <c r="M29" s="105">
        <v>211.2</v>
      </c>
      <c r="N29" s="106">
        <v>24</v>
      </c>
      <c r="O29" s="106">
        <v>158</v>
      </c>
      <c r="P29" s="107">
        <v>0.18</v>
      </c>
      <c r="Q29" s="108">
        <v>7.0000000000000007E-2</v>
      </c>
      <c r="R29" s="106">
        <v>1.2</v>
      </c>
      <c r="S29" s="106">
        <v>0.04</v>
      </c>
      <c r="T29" s="63">
        <v>0.08</v>
      </c>
    </row>
    <row r="30" spans="1:20">
      <c r="A30" s="401"/>
      <c r="B30" s="403" t="s">
        <v>44</v>
      </c>
      <c r="C30" s="404"/>
      <c r="D30" s="404"/>
      <c r="E30" s="405"/>
      <c r="F30" s="44" t="s">
        <v>45</v>
      </c>
      <c r="G30" s="45"/>
      <c r="H30" s="46"/>
      <c r="I30" s="47">
        <v>52.2</v>
      </c>
      <c r="J30" s="48">
        <v>1.98</v>
      </c>
      <c r="K30" s="49">
        <v>0.36</v>
      </c>
      <c r="L30" s="50">
        <v>10</v>
      </c>
      <c r="M30" s="51">
        <v>10.5</v>
      </c>
      <c r="N30" s="52">
        <v>14.1</v>
      </c>
      <c r="O30" s="52">
        <v>47.4</v>
      </c>
      <c r="P30" s="53">
        <v>1.2</v>
      </c>
      <c r="Q30" s="54">
        <v>0.05</v>
      </c>
      <c r="R30" s="52">
        <v>0</v>
      </c>
      <c r="S30" s="41">
        <v>0</v>
      </c>
      <c r="T30" s="53">
        <v>0.7</v>
      </c>
    </row>
    <row r="31" spans="1:20" ht="15.75" customHeight="1">
      <c r="A31" s="402"/>
      <c r="B31" s="411" t="s">
        <v>63</v>
      </c>
      <c r="C31" s="412"/>
      <c r="D31" s="412"/>
      <c r="E31" s="413"/>
      <c r="F31" s="80" t="s">
        <v>87</v>
      </c>
      <c r="G31" s="81"/>
      <c r="H31" s="46"/>
      <c r="I31" s="82">
        <v>58.8</v>
      </c>
      <c r="J31" s="83">
        <v>1.98</v>
      </c>
      <c r="K31" s="84">
        <v>0.25</v>
      </c>
      <c r="L31" s="85">
        <v>12.1</v>
      </c>
      <c r="M31" s="86">
        <v>5.8</v>
      </c>
      <c r="N31" s="87">
        <v>8.3000000000000007</v>
      </c>
      <c r="O31" s="87">
        <v>21.7</v>
      </c>
      <c r="P31" s="88">
        <v>0.5</v>
      </c>
      <c r="Q31" s="89">
        <v>0.04</v>
      </c>
      <c r="R31" s="87">
        <v>0</v>
      </c>
      <c r="S31" s="87">
        <v>0</v>
      </c>
      <c r="T31" s="88">
        <v>0.32</v>
      </c>
    </row>
    <row r="32" spans="1:20">
      <c r="A32" s="392" t="s">
        <v>88</v>
      </c>
      <c r="B32" s="393"/>
      <c r="C32" s="393"/>
      <c r="D32" s="393"/>
      <c r="E32" s="393"/>
      <c r="F32" s="394"/>
      <c r="G32" s="97"/>
      <c r="H32" s="56"/>
      <c r="I32" s="99">
        <f t="shared" ref="I32:T32" si="4">I29+I30+I31</f>
        <v>199</v>
      </c>
      <c r="J32" s="99">
        <f t="shared" si="4"/>
        <v>9.06</v>
      </c>
      <c r="K32" s="99">
        <f t="shared" si="4"/>
        <v>5.0100000000000007</v>
      </c>
      <c r="L32" s="99">
        <f t="shared" si="4"/>
        <v>25.619999999999997</v>
      </c>
      <c r="M32" s="109">
        <f t="shared" si="4"/>
        <v>227.5</v>
      </c>
      <c r="N32" s="110">
        <f t="shared" si="4"/>
        <v>46.400000000000006</v>
      </c>
      <c r="O32" s="110">
        <f t="shared" si="4"/>
        <v>227.1</v>
      </c>
      <c r="P32" s="64">
        <f t="shared" si="4"/>
        <v>1.88</v>
      </c>
      <c r="Q32" s="109">
        <f t="shared" si="4"/>
        <v>0.16</v>
      </c>
      <c r="R32" s="110">
        <f t="shared" si="4"/>
        <v>1.2</v>
      </c>
      <c r="S32" s="110">
        <f t="shared" si="4"/>
        <v>0.04</v>
      </c>
      <c r="T32" s="64">
        <f t="shared" si="4"/>
        <v>1.0999999999999999</v>
      </c>
    </row>
    <row r="33" spans="1:20" ht="19.5" customHeight="1">
      <c r="A33" s="395" t="s">
        <v>89</v>
      </c>
      <c r="B33" s="396"/>
      <c r="C33" s="396"/>
      <c r="D33" s="396"/>
      <c r="E33" s="396"/>
      <c r="F33" s="397"/>
      <c r="G33" s="111">
        <f>SUM(G5:G32)</f>
        <v>0</v>
      </c>
      <c r="H33" s="112"/>
      <c r="I33" s="113">
        <f t="shared" ref="I33:T33" si="5">I11+I19+I22+I28+I32</f>
        <v>2961.2200000000003</v>
      </c>
      <c r="J33" s="113">
        <f t="shared" si="5"/>
        <v>111.66999999999999</v>
      </c>
      <c r="K33" s="113">
        <f t="shared" si="5"/>
        <v>112.1</v>
      </c>
      <c r="L33" s="113">
        <f t="shared" si="5"/>
        <v>388.89000000000004</v>
      </c>
      <c r="M33" s="114">
        <f t="shared" si="5"/>
        <v>954.65</v>
      </c>
      <c r="N33" s="115">
        <f t="shared" si="5"/>
        <v>344.97</v>
      </c>
      <c r="O33" s="115">
        <f t="shared" si="5"/>
        <v>1856.6399999999999</v>
      </c>
      <c r="P33" s="116">
        <f t="shared" si="5"/>
        <v>45.17</v>
      </c>
      <c r="Q33" s="114">
        <f t="shared" si="5"/>
        <v>1.7659999999999998</v>
      </c>
      <c r="R33" s="115">
        <f t="shared" si="5"/>
        <v>130.29</v>
      </c>
      <c r="S33" s="115">
        <f t="shared" si="5"/>
        <v>0.83800000000000008</v>
      </c>
      <c r="T33" s="116">
        <f t="shared" si="5"/>
        <v>34.716000000000008</v>
      </c>
    </row>
    <row r="34" spans="1:20" ht="15">
      <c r="A34" s="117"/>
      <c r="B34" s="117"/>
      <c r="C34" s="117"/>
      <c r="D34" s="117"/>
      <c r="E34" s="117"/>
      <c r="F34" s="117"/>
      <c r="G34" s="118"/>
      <c r="H34" s="398" t="s">
        <v>237</v>
      </c>
      <c r="I34" s="399"/>
      <c r="J34" s="119">
        <f>J33/(L33/4)</f>
        <v>1.1486024325644781</v>
      </c>
      <c r="K34" s="120">
        <f>K33/(L33/4)</f>
        <v>1.1530252770706368</v>
      </c>
      <c r="L34" s="121">
        <v>4</v>
      </c>
    </row>
    <row r="35" spans="1:20" ht="15">
      <c r="A35" s="122"/>
      <c r="B35" s="122"/>
      <c r="C35" s="122"/>
      <c r="D35" s="122"/>
      <c r="E35" s="122"/>
      <c r="F35" s="122"/>
      <c r="G35" s="123"/>
      <c r="H35" s="122"/>
      <c r="I35" s="123"/>
      <c r="J35" s="123"/>
      <c r="K35" s="123"/>
      <c r="L35" s="123"/>
    </row>
    <row r="36" spans="1:20" ht="14.25">
      <c r="A36" s="122"/>
    </row>
    <row r="37" spans="1:20" ht="14.25">
      <c r="A37" s="122"/>
    </row>
    <row r="38" spans="1:20" ht="14.25">
      <c r="A38" s="122"/>
    </row>
  </sheetData>
  <mergeCells count="44">
    <mergeCell ref="A1:T1"/>
    <mergeCell ref="Q2:T2"/>
    <mergeCell ref="M2:P2"/>
    <mergeCell ref="J2:L2"/>
    <mergeCell ref="A4:T4"/>
    <mergeCell ref="I2:I3"/>
    <mergeCell ref="H2:H3"/>
    <mergeCell ref="F2:F3"/>
    <mergeCell ref="A2:E3"/>
    <mergeCell ref="A5:A10"/>
    <mergeCell ref="B5:E5"/>
    <mergeCell ref="B6:E6"/>
    <mergeCell ref="B7:E7"/>
    <mergeCell ref="B8:E8"/>
    <mergeCell ref="B9:E9"/>
    <mergeCell ref="B10:E10"/>
    <mergeCell ref="A11:F11"/>
    <mergeCell ref="A12:A18"/>
    <mergeCell ref="B12:E12"/>
    <mergeCell ref="B13:E13"/>
    <mergeCell ref="B14:E14"/>
    <mergeCell ref="B15:E15"/>
    <mergeCell ref="B16:E16"/>
    <mergeCell ref="B17:E17"/>
    <mergeCell ref="B18:E18"/>
    <mergeCell ref="A19:F19"/>
    <mergeCell ref="A20:A21"/>
    <mergeCell ref="B20:E20"/>
    <mergeCell ref="B21:E21"/>
    <mergeCell ref="A22:F22"/>
    <mergeCell ref="H34:I34"/>
    <mergeCell ref="A32:F32"/>
    <mergeCell ref="A33:F33"/>
    <mergeCell ref="B31:E31"/>
    <mergeCell ref="B30:E30"/>
    <mergeCell ref="A29:A31"/>
    <mergeCell ref="B29:E29"/>
    <mergeCell ref="A28:F28"/>
    <mergeCell ref="B27:E27"/>
    <mergeCell ref="B26:E26"/>
    <mergeCell ref="B25:E25"/>
    <mergeCell ref="A23:A27"/>
    <mergeCell ref="B24:E24"/>
    <mergeCell ref="B23:E23"/>
  </mergeCells>
  <pageMargins left="0.118055552244186" right="0.118055552244186" top="0.118055552244186" bottom="0.196527779102325" header="0.51180553436279297" footer="0.51180553436279297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Лист1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Итог</vt:lpstr>
      <vt:lpstr>Титул</vt:lpstr>
      <vt:lpstr>Лист1!Область_печати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sergei</cp:lastModifiedBy>
  <cp:lastPrinted>2023-08-23T13:05:16Z</cp:lastPrinted>
  <dcterms:modified xsi:type="dcterms:W3CDTF">2023-08-26T12:50:53Z</dcterms:modified>
</cp:coreProperties>
</file>